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1"/>
  </bookViews>
  <sheets>
    <sheet name="26aout2019" sheetId="1" r:id="rId1"/>
    <sheet name="16 sept" sheetId="2" r:id="rId2"/>
    <sheet name="14 oct" sheetId="3" r:id="rId3"/>
    <sheet name="04 nov" sheetId="4" r:id="rId4"/>
    <sheet name="25 nov" sheetId="5" r:id="rId5"/>
    <sheet name="16 dec" sheetId="6" r:id="rId6"/>
    <sheet name="13 jan" sheetId="7" r:id="rId7"/>
    <sheet name="03 fev" sheetId="8" r:id="rId8"/>
    <sheet name="06 juil2020" sheetId="9" r:id="rId9"/>
    <sheet name="17 août" sheetId="10" r:id="rId10"/>
    <sheet name="28sept2020" sheetId="11" r:id="rId11"/>
    <sheet name="Evolution" sheetId="12" r:id="rId12"/>
    <sheet name="Graph" sheetId="13" r:id="rId13"/>
  </sheets>
  <definedNames/>
  <calcPr fullCalcOnLoad="1"/>
</workbook>
</file>

<file path=xl/sharedStrings.xml><?xml version="1.0" encoding="utf-8"?>
<sst xmlns="http://schemas.openxmlformats.org/spreadsheetml/2006/main" count="261" uniqueCount="25">
  <si>
    <t>Contenu</t>
  </si>
  <si>
    <t>Quantité</t>
  </si>
  <si>
    <t>PU Net</t>
  </si>
  <si>
    <t>HTVA</t>
  </si>
  <si>
    <t>TVAC</t>
  </si>
  <si>
    <t>Prix revient</t>
  </si>
  <si>
    <t>Prix vente 1</t>
  </si>
  <si>
    <t>Marge 1</t>
  </si>
  <si>
    <t>Prix vente 2</t>
  </si>
  <si>
    <t>Marge 2</t>
  </si>
  <si>
    <t>Prix vente 3</t>
  </si>
  <si>
    <t>Marge 3</t>
  </si>
  <si>
    <t>Vieux Temps</t>
  </si>
  <si>
    <t>Jupiler</t>
  </si>
  <si>
    <t>Chaudfontaine plate</t>
  </si>
  <si>
    <t>Chaudfontaine pétillante</t>
  </si>
  <si>
    <t>Coca normal</t>
  </si>
  <si>
    <t>Coca light</t>
  </si>
  <si>
    <t>Coca zero</t>
  </si>
  <si>
    <t>Fanta</t>
  </si>
  <si>
    <t>Contrib.aux taxes km</t>
  </si>
  <si>
    <t>Vidanges in</t>
  </si>
  <si>
    <t>Vidanges out</t>
  </si>
  <si>
    <t>Kriek</t>
  </si>
  <si>
    <t>28sep2020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</si>
</sst>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dd/mm/yy"/>
    <numFmt numFmtId="167" formatCode="0.00\ %"/>
  </numFmts>
  <fonts count="2">
    <font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/>
    </xf>
    <xf numFmtId="165" fontId="0" fillId="2" borderId="1" xfId="0" applyNumberFormat="1" applyFill="1" applyBorder="1" applyAlignment="1">
      <alignment horizontal="center" vertical="center" wrapText="1"/>
    </xf>
    <xf numFmtId="166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vertical="center"/>
    </xf>
    <xf numFmtId="165" fontId="0" fillId="0" borderId="1" xfId="0" applyNumberFormat="1" applyBorder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420E"/>
      <rgbColor rgb="00666699"/>
      <rgbColor rgb="00969696"/>
      <rgbColor rgb="00003366"/>
      <rgbColor rgb="00579D1C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"/>
          <c:w val="0.70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Evolution!$A$2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Evolution!$B$1:$L$1</c:f>
              <c:strCache/>
            </c:strRef>
          </c:cat>
          <c:val>
            <c:numRef>
              <c:f>Evolution!$B$2:$L$2</c:f>
              <c:numCache/>
            </c:numRef>
          </c:val>
          <c:smooth val="0"/>
        </c:ser>
        <c:ser>
          <c:idx val="1"/>
          <c:order val="1"/>
          <c:tx>
            <c:strRef>
              <c:f>Evolution!$A$3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Evolution!$B$1:$L$1</c:f>
              <c:strCache/>
            </c:strRef>
          </c:cat>
          <c:val>
            <c:numRef>
              <c:f>Evolution!$B$3:$L$3</c:f>
              <c:numCache/>
            </c:numRef>
          </c:val>
          <c:smooth val="0"/>
        </c:ser>
        <c:ser>
          <c:idx val="2"/>
          <c:order val="2"/>
          <c:tx>
            <c:strRef>
              <c:f>Evolution!$A$4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Evolution!$B$1:$L$1</c:f>
              <c:strCache/>
            </c:strRef>
          </c:cat>
          <c:val>
            <c:numRef>
              <c:f>Evolution!$B$4:$L$4</c:f>
              <c:numCache/>
            </c:numRef>
          </c:val>
          <c:smooth val="0"/>
        </c:ser>
        <c:ser>
          <c:idx val="3"/>
          <c:order val="3"/>
          <c:tx>
            <c:strRef>
              <c:f>Evolution!$A$5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Evolution!$B$1:$L$1</c:f>
              <c:strCache/>
            </c:strRef>
          </c:cat>
          <c:val>
            <c:numRef>
              <c:f>Evolution!$B$5:$L$5</c:f>
              <c:numCache/>
            </c:numRef>
          </c:val>
          <c:smooth val="0"/>
        </c:ser>
        <c:ser>
          <c:idx val="4"/>
          <c:order val="4"/>
          <c:tx>
            <c:strRef>
              <c:f>Evolution!$A$6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Evolution!$B$1:$L$1</c:f>
              <c:strCache/>
            </c:strRef>
          </c:cat>
          <c:val>
            <c:numRef>
              <c:f>Evolution!$B$6:$L$6</c:f>
              <c:numCache/>
            </c:numRef>
          </c:val>
          <c:smooth val="0"/>
        </c:ser>
        <c:ser>
          <c:idx val="5"/>
          <c:order val="5"/>
          <c:tx>
            <c:strRef>
              <c:f>Evolution!$A$7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Evolution!$B$1:$L$1</c:f>
              <c:strCache/>
            </c:strRef>
          </c:cat>
          <c:val>
            <c:numRef>
              <c:f>Evolution!$B$7:$L$7</c:f>
              <c:numCache/>
            </c:numRef>
          </c:val>
          <c:smooth val="0"/>
        </c:ser>
        <c:ser>
          <c:idx val="6"/>
          <c:order val="6"/>
          <c:tx>
            <c:strRef>
              <c:f>Evolution!$A$8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Evolution!$B$1:$L$1</c:f>
              <c:strCache/>
            </c:strRef>
          </c:cat>
          <c:val>
            <c:numRef>
              <c:f>Evolution!$B$8:$L$8</c:f>
              <c:numCache/>
            </c:numRef>
          </c:val>
          <c:smooth val="0"/>
        </c:ser>
        <c:ser>
          <c:idx val="7"/>
          <c:order val="7"/>
          <c:tx>
            <c:strRef>
              <c:f>Evolution!$A$9</c:f>
            </c:strRef>
          </c:tx>
          <c:spPr>
            <a:ln w="38100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Evolution!$B$1:$L$1</c:f>
              <c:strCache/>
            </c:strRef>
          </c:cat>
          <c:val>
            <c:numRef>
              <c:f>Evolution!$B$9:$L$9</c:f>
              <c:numCache/>
            </c:numRef>
          </c:val>
          <c:smooth val="0"/>
        </c:ser>
        <c:marker val="1"/>
        <c:axId val="4552977"/>
        <c:axId val="40976794"/>
      </c:lineChart>
      <c:dateAx>
        <c:axId val="4552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76794"/>
        <c:crossesAt val="0"/>
        <c:auto val="0"/>
        <c:noMultiLvlLbl val="0"/>
      </c:dateAx>
      <c:valAx>
        <c:axId val="4097679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297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152400</xdr:rowOff>
    </xdr:from>
    <xdr:to>
      <xdr:col>10</xdr:col>
      <xdr:colOff>371475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0" y="638175"/>
        <a:ext cx="80867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zoomScale="160" zoomScaleNormal="160" workbookViewId="0" topLeftCell="A1">
      <selection activeCell="G2" sqref="G2"/>
    </sheetView>
  </sheetViews>
  <sheetFormatPr defaultColWidth="9.140625" defaultRowHeight="12.75"/>
  <cols>
    <col min="1" max="16384" width="11.57421875" style="0" customWidth="1"/>
  </cols>
  <sheetData>
    <row r="1" spans="1:13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ht="14.25">
      <c r="A2" s="2" t="s">
        <v>12</v>
      </c>
      <c r="B2" s="2">
        <v>0.25</v>
      </c>
      <c r="C2" s="2">
        <v>2</v>
      </c>
      <c r="D2" s="2">
        <v>21.36</v>
      </c>
      <c r="E2" s="2">
        <f aca="true" t="shared" si="0" ref="E2:E9">D2*C2</f>
        <v>42.72</v>
      </c>
      <c r="F2" s="2">
        <f aca="true" t="shared" si="1" ref="F2:F3">E2*1.21</f>
        <v>51.691199999999995</v>
      </c>
      <c r="G2" s="2">
        <f aca="true" t="shared" si="2" ref="G2:G9">IF(F2=0,$A$16,F2/24/C2)</f>
        <v>1.0769</v>
      </c>
      <c r="H2" s="2">
        <v>1.5</v>
      </c>
      <c r="I2" s="2">
        <f aca="true" t="shared" si="3" ref="I2:I9">H2/$G2</f>
        <v>1.3928869904355095</v>
      </c>
      <c r="J2" s="2">
        <v>1.8</v>
      </c>
      <c r="K2" s="2">
        <f aca="true" t="shared" si="4" ref="K2:K9">J2/$G2</f>
        <v>1.6714643885226113</v>
      </c>
      <c r="L2" s="2">
        <v>2</v>
      </c>
      <c r="M2" s="2">
        <f aca="true" t="shared" si="5" ref="M2:M9">L2/$G2</f>
        <v>1.8571826539140126</v>
      </c>
    </row>
    <row r="3" spans="1:13" ht="14.25">
      <c r="A3" s="2" t="s">
        <v>13</v>
      </c>
      <c r="B3" s="2">
        <v>0.25</v>
      </c>
      <c r="C3" s="2">
        <v>2</v>
      </c>
      <c r="D3" s="2">
        <v>15.87</v>
      </c>
      <c r="E3" s="2">
        <f t="shared" si="0"/>
        <v>31.74</v>
      </c>
      <c r="F3" s="2">
        <f t="shared" si="1"/>
        <v>38.4054</v>
      </c>
      <c r="G3" s="2">
        <f t="shared" si="2"/>
        <v>0.8001125</v>
      </c>
      <c r="H3" s="2">
        <v>1.5</v>
      </c>
      <c r="I3" s="2">
        <f t="shared" si="3"/>
        <v>1.874736365198644</v>
      </c>
      <c r="J3" s="2">
        <v>1.8</v>
      </c>
      <c r="K3" s="2">
        <f t="shared" si="4"/>
        <v>2.249683638238373</v>
      </c>
      <c r="L3" s="2">
        <v>2</v>
      </c>
      <c r="M3" s="2">
        <f t="shared" si="5"/>
        <v>2.4996484869315254</v>
      </c>
    </row>
    <row r="4" spans="1:13" ht="14.25">
      <c r="A4" s="2" t="s">
        <v>14</v>
      </c>
      <c r="B4" s="2">
        <v>0.25</v>
      </c>
      <c r="C4" s="2">
        <v>6</v>
      </c>
      <c r="D4" s="2">
        <v>9.87</v>
      </c>
      <c r="E4" s="2">
        <f t="shared" si="0"/>
        <v>59.22</v>
      </c>
      <c r="F4" s="2">
        <f aca="true" t="shared" si="6" ref="F4:F9">E4*1.06</f>
        <v>62.7732</v>
      </c>
      <c r="G4" s="2">
        <f t="shared" si="2"/>
        <v>0.43592500000000006</v>
      </c>
      <c r="H4" s="2">
        <v>1.5</v>
      </c>
      <c r="I4" s="2">
        <f t="shared" si="3"/>
        <v>3.440958880541377</v>
      </c>
      <c r="J4" s="2">
        <v>1.8</v>
      </c>
      <c r="K4" s="2">
        <f t="shared" si="4"/>
        <v>4.129150656649653</v>
      </c>
      <c r="L4" s="2">
        <v>2</v>
      </c>
      <c r="M4" s="2">
        <f t="shared" si="5"/>
        <v>4.58794517405517</v>
      </c>
    </row>
    <row r="5" spans="1:13" ht="14.25">
      <c r="A5" s="2" t="s">
        <v>15</v>
      </c>
      <c r="B5" s="2">
        <v>0.25</v>
      </c>
      <c r="C5" s="2">
        <v>2</v>
      </c>
      <c r="D5" s="2">
        <v>9.87</v>
      </c>
      <c r="E5" s="2">
        <f t="shared" si="0"/>
        <v>19.74</v>
      </c>
      <c r="F5" s="2">
        <f t="shared" si="6"/>
        <v>20.9244</v>
      </c>
      <c r="G5" s="2">
        <f t="shared" si="2"/>
        <v>0.43592499999999995</v>
      </c>
      <c r="H5" s="2">
        <v>1.5</v>
      </c>
      <c r="I5" s="2">
        <f t="shared" si="3"/>
        <v>3.4409588805413778</v>
      </c>
      <c r="J5" s="2">
        <v>1.8</v>
      </c>
      <c r="K5" s="2">
        <f t="shared" si="4"/>
        <v>4.129150656649654</v>
      </c>
      <c r="L5" s="2">
        <v>2</v>
      </c>
      <c r="M5" s="2">
        <f t="shared" si="5"/>
        <v>4.587945174055171</v>
      </c>
    </row>
    <row r="6" spans="1:13" ht="14.25">
      <c r="A6" s="2" t="s">
        <v>16</v>
      </c>
      <c r="B6" s="2">
        <v>0.2</v>
      </c>
      <c r="C6" s="2">
        <v>0</v>
      </c>
      <c r="D6" s="2">
        <v>12.47</v>
      </c>
      <c r="E6" s="2">
        <f t="shared" si="0"/>
        <v>0</v>
      </c>
      <c r="F6" s="2">
        <f t="shared" si="6"/>
        <v>0</v>
      </c>
      <c r="G6" s="2">
        <f t="shared" si="2"/>
        <v>0</v>
      </c>
      <c r="H6" s="2">
        <v>1.5</v>
      </c>
      <c r="I6" s="2" t="e">
        <f t="shared" si="3"/>
        <v>#DIV/0!</v>
      </c>
      <c r="J6" s="2">
        <v>1.8</v>
      </c>
      <c r="K6" s="2" t="e">
        <f t="shared" si="4"/>
        <v>#DIV/0!</v>
      </c>
      <c r="L6" s="2">
        <v>2</v>
      </c>
      <c r="M6" s="2" t="e">
        <f t="shared" si="5"/>
        <v>#DIV/0!</v>
      </c>
    </row>
    <row r="7" spans="1:13" ht="14.25">
      <c r="A7" s="2" t="s">
        <v>17</v>
      </c>
      <c r="B7" s="2">
        <v>0.2</v>
      </c>
      <c r="C7" s="2">
        <v>1</v>
      </c>
      <c r="D7" s="2">
        <v>12.47</v>
      </c>
      <c r="E7" s="2">
        <f t="shared" si="0"/>
        <v>12.47</v>
      </c>
      <c r="F7" s="2">
        <f t="shared" si="6"/>
        <v>13.218200000000001</v>
      </c>
      <c r="G7" s="2">
        <f t="shared" si="2"/>
        <v>0.5507583333333333</v>
      </c>
      <c r="H7" s="2">
        <v>1.5</v>
      </c>
      <c r="I7" s="2">
        <f t="shared" si="3"/>
        <v>2.7235175742536804</v>
      </c>
      <c r="J7" s="2">
        <v>1.8</v>
      </c>
      <c r="K7" s="2">
        <f t="shared" si="4"/>
        <v>3.2682210891044168</v>
      </c>
      <c r="L7" s="2">
        <v>2</v>
      </c>
      <c r="M7" s="2">
        <f t="shared" si="5"/>
        <v>3.631356765671574</v>
      </c>
    </row>
    <row r="8" spans="1:13" ht="14.25">
      <c r="A8" s="2" t="s">
        <v>18</v>
      </c>
      <c r="B8" s="2">
        <v>0.2</v>
      </c>
      <c r="C8" s="2">
        <v>1</v>
      </c>
      <c r="D8" s="2">
        <v>12.47</v>
      </c>
      <c r="E8" s="2">
        <f t="shared" si="0"/>
        <v>12.47</v>
      </c>
      <c r="F8" s="2">
        <f t="shared" si="6"/>
        <v>13.218200000000001</v>
      </c>
      <c r="G8" s="2">
        <f t="shared" si="2"/>
        <v>0.5507583333333333</v>
      </c>
      <c r="H8" s="2">
        <v>1.5</v>
      </c>
      <c r="I8" s="2">
        <f t="shared" si="3"/>
        <v>2.7235175742536804</v>
      </c>
      <c r="J8" s="2">
        <v>1.8</v>
      </c>
      <c r="K8" s="2">
        <f t="shared" si="4"/>
        <v>3.2682210891044168</v>
      </c>
      <c r="L8" s="2">
        <v>2</v>
      </c>
      <c r="M8" s="2">
        <f t="shared" si="5"/>
        <v>3.631356765671574</v>
      </c>
    </row>
    <row r="9" spans="1:13" ht="14.25">
      <c r="A9" s="2" t="s">
        <v>19</v>
      </c>
      <c r="B9" s="2">
        <v>0.2</v>
      </c>
      <c r="C9" s="2">
        <v>1</v>
      </c>
      <c r="D9" s="2">
        <v>14.76</v>
      </c>
      <c r="E9" s="2">
        <f t="shared" si="0"/>
        <v>14.76</v>
      </c>
      <c r="F9" s="2">
        <f t="shared" si="6"/>
        <v>15.6456</v>
      </c>
      <c r="G9" s="2">
        <f t="shared" si="2"/>
        <v>0.6519</v>
      </c>
      <c r="H9" s="2">
        <v>1.5</v>
      </c>
      <c r="I9" s="2">
        <f t="shared" si="3"/>
        <v>2.300966405890474</v>
      </c>
      <c r="J9" s="2">
        <v>1.8</v>
      </c>
      <c r="K9" s="2">
        <f t="shared" si="4"/>
        <v>2.761159687068569</v>
      </c>
      <c r="L9" s="2">
        <v>2</v>
      </c>
      <c r="M9" s="2">
        <f t="shared" si="5"/>
        <v>3.067955207853965</v>
      </c>
    </row>
    <row r="10" spans="1:13" ht="12.75">
      <c r="A10" s="3" t="s">
        <v>20</v>
      </c>
      <c r="B10" s="3"/>
      <c r="C10" s="3"/>
      <c r="D10" s="3"/>
      <c r="E10" s="3">
        <v>1.9</v>
      </c>
      <c r="F10" s="2">
        <f>E10*1.21</f>
        <v>2.299</v>
      </c>
      <c r="G10" s="3"/>
      <c r="H10" s="3"/>
      <c r="I10" s="3"/>
      <c r="J10" s="3"/>
      <c r="K10" s="3"/>
      <c r="L10" s="3"/>
      <c r="M10" s="3"/>
    </row>
    <row r="11" spans="1:13" ht="12.75">
      <c r="A11" s="3"/>
      <c r="B11" s="3"/>
      <c r="C11" s="3"/>
      <c r="D11" s="3"/>
      <c r="E11" s="3">
        <f>SUM(E2:E10)</f>
        <v>195.01999999999998</v>
      </c>
      <c r="F11" s="3">
        <f>SUM(F2:F10)</f>
        <v>218.17520000000002</v>
      </c>
      <c r="G11" s="3"/>
      <c r="H11" s="3"/>
      <c r="I11" s="3"/>
      <c r="J11" s="3"/>
      <c r="K11" s="3"/>
      <c r="L11" s="3"/>
      <c r="M11" s="3"/>
    </row>
    <row r="12" spans="1:13" ht="12.75">
      <c r="A12" s="3" t="s">
        <v>21</v>
      </c>
      <c r="B12" s="3"/>
      <c r="C12" s="3"/>
      <c r="D12" s="3"/>
      <c r="E12" s="3"/>
      <c r="F12" s="3">
        <v>73</v>
      </c>
      <c r="G12" s="3"/>
      <c r="H12" s="3"/>
      <c r="I12" s="3"/>
      <c r="J12" s="3"/>
      <c r="K12" s="3"/>
      <c r="L12" s="3"/>
      <c r="M12" s="3"/>
    </row>
    <row r="13" spans="1:13" ht="12.75">
      <c r="A13" s="3" t="s">
        <v>22</v>
      </c>
      <c r="B13" s="3"/>
      <c r="C13" s="3"/>
      <c r="D13" s="3"/>
      <c r="E13" s="3"/>
      <c r="F13" s="3">
        <v>-63</v>
      </c>
      <c r="G13" s="3"/>
      <c r="H13" s="3"/>
      <c r="I13" s="3"/>
      <c r="J13" s="3"/>
      <c r="K13" s="3"/>
      <c r="L13" s="3"/>
      <c r="M13" s="3"/>
    </row>
    <row r="14" spans="2:13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3"/>
      <c r="C15" s="3"/>
      <c r="D15" s="3"/>
      <c r="E15" s="3"/>
      <c r="F15" s="3">
        <f>SUM(F11:F14)</f>
        <v>228.17520000000002</v>
      </c>
      <c r="G15" s="3"/>
      <c r="H15" s="3"/>
      <c r="I15" s="3"/>
      <c r="J15" s="3"/>
      <c r="K15" s="3"/>
      <c r="L15" s="3"/>
      <c r="M15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"/>
  <sheetViews>
    <sheetView zoomScale="160" zoomScaleNormal="160" workbookViewId="0" topLeftCell="A1">
      <selection activeCell="A1" sqref="A1"/>
    </sheetView>
  </sheetViews>
  <sheetFormatPr defaultColWidth="9.140625" defaultRowHeight="12.75"/>
  <cols>
    <col min="1" max="1" width="21.8515625" style="2" customWidth="1"/>
    <col min="2" max="13" width="7.57421875" style="2" customWidth="1"/>
    <col min="14" max="16384" width="11.57421875" style="2" customWidth="1"/>
  </cols>
  <sheetData>
    <row r="1" spans="2:13" s="1" customFormat="1" ht="24.75" customHeigh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ht="14.25">
      <c r="A2" s="2" t="s">
        <v>12</v>
      </c>
      <c r="B2" s="2">
        <v>0.25</v>
      </c>
      <c r="C2" s="2">
        <v>1</v>
      </c>
      <c r="D2" s="2">
        <v>22.42</v>
      </c>
      <c r="E2" s="2">
        <f aca="true" t="shared" si="0" ref="E2:E9">D2*C2</f>
        <v>22.42</v>
      </c>
      <c r="F2" s="2">
        <f aca="true" t="shared" si="1" ref="F2:F3">E2*1.21</f>
        <v>27.1282</v>
      </c>
      <c r="G2" s="2">
        <f aca="true" t="shared" si="2" ref="G2:G9">IF(F2=0,$A$16,F2/24/C2)</f>
        <v>1.1303416666666666</v>
      </c>
      <c r="H2" s="2">
        <v>1.5</v>
      </c>
      <c r="I2" s="2">
        <f aca="true" t="shared" si="3" ref="I2:I9">H2/$G2</f>
        <v>1.3270323869626441</v>
      </c>
      <c r="J2" s="2">
        <v>1.8</v>
      </c>
      <c r="K2" s="2">
        <f aca="true" t="shared" si="4" ref="K2:K9">J2/$G2</f>
        <v>1.592438864355173</v>
      </c>
      <c r="L2" s="2">
        <v>2</v>
      </c>
      <c r="M2" s="2">
        <f aca="true" t="shared" si="5" ref="M2:M9">L2/$G2</f>
        <v>1.7693765159501922</v>
      </c>
    </row>
    <row r="3" spans="1:13" ht="14.25">
      <c r="A3" s="2" t="s">
        <v>13</v>
      </c>
      <c r="B3" s="2">
        <v>0.25</v>
      </c>
      <c r="C3" s="2">
        <v>1</v>
      </c>
      <c r="D3" s="2">
        <v>16.38</v>
      </c>
      <c r="E3" s="2">
        <f t="shared" si="0"/>
        <v>16.38</v>
      </c>
      <c r="F3" s="2">
        <f t="shared" si="1"/>
        <v>19.819799999999997</v>
      </c>
      <c r="G3" s="2">
        <f t="shared" si="2"/>
        <v>0.8258249999999999</v>
      </c>
      <c r="H3" s="2">
        <v>1.5</v>
      </c>
      <c r="I3" s="2">
        <f t="shared" si="3"/>
        <v>1.8163654527290893</v>
      </c>
      <c r="J3" s="2">
        <v>1.8</v>
      </c>
      <c r="K3" s="2">
        <f t="shared" si="4"/>
        <v>2.179638543274907</v>
      </c>
      <c r="L3" s="2">
        <v>2</v>
      </c>
      <c r="M3" s="2">
        <f t="shared" si="5"/>
        <v>2.4218206036387855</v>
      </c>
    </row>
    <row r="4" spans="1:13" ht="14.25">
      <c r="A4" s="2" t="s">
        <v>14</v>
      </c>
      <c r="B4" s="2">
        <v>0.25</v>
      </c>
      <c r="C4" s="2">
        <v>7</v>
      </c>
      <c r="D4" s="2">
        <v>10.08</v>
      </c>
      <c r="E4" s="2">
        <f t="shared" si="0"/>
        <v>70.56</v>
      </c>
      <c r="F4" s="2">
        <f aca="true" t="shared" si="6" ref="F4:F9">E4*1.06</f>
        <v>74.79360000000001</v>
      </c>
      <c r="G4" s="2">
        <f t="shared" si="2"/>
        <v>0.4452000000000001</v>
      </c>
      <c r="H4" s="2">
        <v>1.5</v>
      </c>
      <c r="I4" s="2">
        <f t="shared" si="3"/>
        <v>3.369272237196765</v>
      </c>
      <c r="J4" s="2">
        <v>1.8</v>
      </c>
      <c r="K4" s="2">
        <f t="shared" si="4"/>
        <v>4.043126684636118</v>
      </c>
      <c r="L4" s="2">
        <v>2</v>
      </c>
      <c r="M4" s="2">
        <f t="shared" si="5"/>
        <v>4.49236298292902</v>
      </c>
    </row>
    <row r="5" spans="1:13" ht="14.25">
      <c r="A5" s="2" t="s">
        <v>15</v>
      </c>
      <c r="B5" s="2">
        <v>0.25</v>
      </c>
      <c r="C5" s="2">
        <v>3</v>
      </c>
      <c r="D5" s="2">
        <v>10.08</v>
      </c>
      <c r="E5" s="2">
        <f t="shared" si="0"/>
        <v>30.240000000000002</v>
      </c>
      <c r="F5" s="2">
        <f t="shared" si="6"/>
        <v>32.0544</v>
      </c>
      <c r="G5" s="2">
        <f t="shared" si="2"/>
        <v>0.44520000000000004</v>
      </c>
      <c r="H5" s="2">
        <v>1.5</v>
      </c>
      <c r="I5" s="2">
        <f t="shared" si="3"/>
        <v>3.3692722371967654</v>
      </c>
      <c r="J5" s="2">
        <v>1.8</v>
      </c>
      <c r="K5" s="2">
        <f t="shared" si="4"/>
        <v>4.0431266846361185</v>
      </c>
      <c r="L5" s="2">
        <v>2</v>
      </c>
      <c r="M5" s="2">
        <f t="shared" si="5"/>
        <v>4.49236298292902</v>
      </c>
    </row>
    <row r="6" spans="1:13" ht="14.25">
      <c r="A6" s="2" t="s">
        <v>16</v>
      </c>
      <c r="B6" s="2">
        <v>0.2</v>
      </c>
      <c r="C6" s="2">
        <v>2</v>
      </c>
      <c r="D6" s="2">
        <v>12.85</v>
      </c>
      <c r="E6" s="2">
        <f t="shared" si="0"/>
        <v>25.7</v>
      </c>
      <c r="F6" s="2">
        <f t="shared" si="6"/>
        <v>27.242</v>
      </c>
      <c r="G6" s="2">
        <f t="shared" si="2"/>
        <v>0.5675416666666667</v>
      </c>
      <c r="H6" s="2">
        <v>1.5</v>
      </c>
      <c r="I6" s="2">
        <f t="shared" si="3"/>
        <v>2.642977754937229</v>
      </c>
      <c r="J6" s="2">
        <v>1.8</v>
      </c>
      <c r="K6" s="2">
        <f t="shared" si="4"/>
        <v>3.171573305924675</v>
      </c>
      <c r="L6" s="2">
        <v>2</v>
      </c>
      <c r="M6" s="2">
        <f t="shared" si="5"/>
        <v>3.523970339916305</v>
      </c>
    </row>
    <row r="7" spans="1:13" ht="14.25">
      <c r="A7" s="2" t="s">
        <v>17</v>
      </c>
      <c r="B7" s="2">
        <v>0.2</v>
      </c>
      <c r="C7" s="2">
        <v>1</v>
      </c>
      <c r="D7" s="2">
        <v>12.85</v>
      </c>
      <c r="E7" s="2">
        <f t="shared" si="0"/>
        <v>12.85</v>
      </c>
      <c r="F7" s="2">
        <f t="shared" si="6"/>
        <v>13.621</v>
      </c>
      <c r="G7" s="2">
        <f t="shared" si="2"/>
        <v>0.5675416666666667</v>
      </c>
      <c r="H7" s="2">
        <v>1.5</v>
      </c>
      <c r="I7" s="2">
        <f t="shared" si="3"/>
        <v>2.642977754937229</v>
      </c>
      <c r="J7" s="2">
        <v>1.8</v>
      </c>
      <c r="K7" s="2">
        <f t="shared" si="4"/>
        <v>3.171573305924675</v>
      </c>
      <c r="L7" s="2">
        <v>2</v>
      </c>
      <c r="M7" s="2">
        <f t="shared" si="5"/>
        <v>3.523970339916305</v>
      </c>
    </row>
    <row r="8" spans="1:13" ht="14.25">
      <c r="A8" s="2" t="s">
        <v>18</v>
      </c>
      <c r="B8" s="2">
        <v>0.2</v>
      </c>
      <c r="C8" s="2">
        <v>0</v>
      </c>
      <c r="D8" s="2">
        <v>12.85</v>
      </c>
      <c r="E8" s="2">
        <f t="shared" si="0"/>
        <v>0</v>
      </c>
      <c r="F8" s="2">
        <f t="shared" si="6"/>
        <v>0</v>
      </c>
      <c r="G8" s="2">
        <f t="shared" si="2"/>
        <v>0</v>
      </c>
      <c r="H8" s="2">
        <v>1.5</v>
      </c>
      <c r="I8" s="2" t="e">
        <f t="shared" si="3"/>
        <v>#DIV/0!</v>
      </c>
      <c r="J8" s="2">
        <v>1.8</v>
      </c>
      <c r="K8" s="2" t="e">
        <f t="shared" si="4"/>
        <v>#DIV/0!</v>
      </c>
      <c r="L8" s="2">
        <v>2</v>
      </c>
      <c r="M8" s="2" t="e">
        <f t="shared" si="5"/>
        <v>#DIV/0!</v>
      </c>
    </row>
    <row r="9" spans="1:13" ht="14.25">
      <c r="A9" s="2" t="s">
        <v>19</v>
      </c>
      <c r="B9" s="2">
        <v>0.2</v>
      </c>
      <c r="C9" s="2">
        <v>1</v>
      </c>
      <c r="D9" s="2">
        <v>15.48</v>
      </c>
      <c r="E9" s="2">
        <f t="shared" si="0"/>
        <v>15.48</v>
      </c>
      <c r="F9" s="2">
        <f t="shared" si="6"/>
        <v>16.408800000000003</v>
      </c>
      <c r="G9" s="2">
        <f t="shared" si="2"/>
        <v>0.6837000000000001</v>
      </c>
      <c r="H9" s="2">
        <v>1.5</v>
      </c>
      <c r="I9" s="2">
        <f t="shared" si="3"/>
        <v>2.1939447125932423</v>
      </c>
      <c r="J9" s="2">
        <v>1.8</v>
      </c>
      <c r="K9" s="2">
        <f t="shared" si="4"/>
        <v>2.632733655111891</v>
      </c>
      <c r="L9" s="2">
        <v>2</v>
      </c>
      <c r="M9" s="2">
        <f t="shared" si="5"/>
        <v>2.92525961679099</v>
      </c>
    </row>
    <row r="10" spans="1:6" s="3" customFormat="1" ht="12.75">
      <c r="A10" s="3" t="s">
        <v>20</v>
      </c>
      <c r="E10" s="3">
        <v>0</v>
      </c>
      <c r="F10" s="2">
        <f>E10*1.21</f>
        <v>0</v>
      </c>
    </row>
    <row r="11" spans="5:6" s="3" customFormat="1" ht="12.75">
      <c r="E11" s="3">
        <f>SUM(E2:E10)</f>
        <v>193.63</v>
      </c>
      <c r="F11" s="3">
        <f>SUM(F2:F10)</f>
        <v>211.06780000000003</v>
      </c>
    </row>
    <row r="12" spans="1:6" s="3" customFormat="1" ht="12.75">
      <c r="A12" s="3" t="s">
        <v>21</v>
      </c>
      <c r="F12" s="3">
        <v>79</v>
      </c>
    </row>
    <row r="13" spans="1:6" s="3" customFormat="1" ht="12.75">
      <c r="A13" s="3" t="s">
        <v>22</v>
      </c>
      <c r="F13" s="3">
        <v>-73</v>
      </c>
    </row>
    <row r="14" s="3" customFormat="1" ht="12.75">
      <c r="A14"/>
    </row>
    <row r="15" s="3" customFormat="1" ht="12.75">
      <c r="F15" s="3">
        <f>SUM(F11:F14)</f>
        <v>217.06780000000003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zoomScale="160" zoomScaleNormal="160" workbookViewId="0" topLeftCell="A1">
      <selection activeCell="F10" sqref="F10"/>
    </sheetView>
  </sheetViews>
  <sheetFormatPr defaultColWidth="9.140625" defaultRowHeight="12.75"/>
  <cols>
    <col min="1" max="1" width="22.140625" style="0" customWidth="1"/>
    <col min="2" max="16384" width="11.57421875" style="0" customWidth="1"/>
  </cols>
  <sheetData>
    <row r="1" spans="1:11" ht="14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14.25">
      <c r="A2" s="2" t="s">
        <v>12</v>
      </c>
      <c r="B2" s="2">
        <v>0.25</v>
      </c>
      <c r="C2" s="2">
        <v>1</v>
      </c>
      <c r="D2" s="2">
        <v>22.42</v>
      </c>
      <c r="E2" s="2">
        <f aca="true" t="shared" si="0" ref="E2:E10">D2*C2</f>
        <v>22.42</v>
      </c>
      <c r="F2" s="2">
        <f aca="true" t="shared" si="1" ref="F2:F3">E2*1.21</f>
        <v>27.1282</v>
      </c>
      <c r="G2" s="2">
        <f aca="true" t="shared" si="2" ref="G2:G10">IF(F2=0,$A$17,F2/24/C2)</f>
        <v>1.1303416666666666</v>
      </c>
      <c r="H2" s="2">
        <v>1.5</v>
      </c>
      <c r="I2" s="2">
        <f aca="true" t="shared" si="3" ref="I2:I10">H2/$G2</f>
        <v>1.3270323869626441</v>
      </c>
      <c r="J2" s="2">
        <v>1.8</v>
      </c>
      <c r="K2" s="2">
        <f aca="true" t="shared" si="4" ref="K2:K10">J2/$G2</f>
        <v>1.592438864355173</v>
      </c>
    </row>
    <row r="3" spans="1:11" ht="14.25">
      <c r="A3" s="2" t="s">
        <v>13</v>
      </c>
      <c r="B3" s="2">
        <v>0.25</v>
      </c>
      <c r="C3" s="2">
        <v>1</v>
      </c>
      <c r="D3" s="2">
        <v>16.38</v>
      </c>
      <c r="E3" s="2">
        <f t="shared" si="0"/>
        <v>16.38</v>
      </c>
      <c r="F3" s="2">
        <f t="shared" si="1"/>
        <v>19.819799999999997</v>
      </c>
      <c r="G3" s="2">
        <f t="shared" si="2"/>
        <v>0.8258249999999999</v>
      </c>
      <c r="H3" s="2">
        <v>1.5</v>
      </c>
      <c r="I3" s="2">
        <f t="shared" si="3"/>
        <v>1.8163654527290893</v>
      </c>
      <c r="J3" s="2">
        <v>1.8</v>
      </c>
      <c r="K3" s="2">
        <f t="shared" si="4"/>
        <v>2.179638543274907</v>
      </c>
    </row>
    <row r="4" spans="1:11" ht="14.25">
      <c r="A4" s="2" t="s">
        <v>14</v>
      </c>
      <c r="B4" s="2">
        <v>0.25</v>
      </c>
      <c r="C4" s="2">
        <v>4</v>
      </c>
      <c r="D4" s="2">
        <v>10.08</v>
      </c>
      <c r="E4" s="2">
        <f t="shared" si="0"/>
        <v>40.32</v>
      </c>
      <c r="F4" s="2">
        <f aca="true" t="shared" si="5" ref="F4:F9">E4*1.06</f>
        <v>42.739200000000004</v>
      </c>
      <c r="G4" s="2">
        <f t="shared" si="2"/>
        <v>0.44520000000000004</v>
      </c>
      <c r="H4" s="2">
        <v>1.5</v>
      </c>
      <c r="I4" s="2">
        <f t="shared" si="3"/>
        <v>3.3692722371967654</v>
      </c>
      <c r="J4" s="2">
        <v>1.8</v>
      </c>
      <c r="K4" s="2">
        <f t="shared" si="4"/>
        <v>4.0431266846361185</v>
      </c>
    </row>
    <row r="5" spans="1:11" ht="14.25">
      <c r="A5" s="2" t="s">
        <v>15</v>
      </c>
      <c r="B5" s="2">
        <v>0.25</v>
      </c>
      <c r="C5" s="2">
        <v>4</v>
      </c>
      <c r="D5" s="2">
        <v>10.08</v>
      </c>
      <c r="E5" s="2">
        <f t="shared" si="0"/>
        <v>40.32</v>
      </c>
      <c r="F5" s="2">
        <f t="shared" si="5"/>
        <v>42.739200000000004</v>
      </c>
      <c r="G5" s="2">
        <f t="shared" si="2"/>
        <v>0.44520000000000004</v>
      </c>
      <c r="H5" s="2">
        <v>1.5</v>
      </c>
      <c r="I5" s="2">
        <f t="shared" si="3"/>
        <v>3.3692722371967654</v>
      </c>
      <c r="J5" s="2">
        <v>1.8</v>
      </c>
      <c r="K5" s="2">
        <f t="shared" si="4"/>
        <v>4.0431266846361185</v>
      </c>
    </row>
    <row r="6" spans="1:11" ht="14.25">
      <c r="A6" s="2" t="s">
        <v>16</v>
      </c>
      <c r="B6" s="2">
        <v>0.2</v>
      </c>
      <c r="C6" s="2">
        <v>2</v>
      </c>
      <c r="D6" s="2">
        <v>12.85</v>
      </c>
      <c r="E6" s="2">
        <f t="shared" si="0"/>
        <v>25.7</v>
      </c>
      <c r="F6" s="2">
        <f t="shared" si="5"/>
        <v>27.242</v>
      </c>
      <c r="G6" s="2">
        <f t="shared" si="2"/>
        <v>0.5675416666666667</v>
      </c>
      <c r="H6" s="2">
        <v>1.5</v>
      </c>
      <c r="I6" s="2">
        <f t="shared" si="3"/>
        <v>2.642977754937229</v>
      </c>
      <c r="J6" s="2">
        <v>1.8</v>
      </c>
      <c r="K6" s="2">
        <f t="shared" si="4"/>
        <v>3.171573305924675</v>
      </c>
    </row>
    <row r="7" spans="1:11" ht="14.25">
      <c r="A7" s="2" t="s">
        <v>17</v>
      </c>
      <c r="B7" s="2">
        <v>0.2</v>
      </c>
      <c r="C7" s="2">
        <v>0</v>
      </c>
      <c r="D7" s="2">
        <v>12.85</v>
      </c>
      <c r="E7" s="2">
        <f t="shared" si="0"/>
        <v>0</v>
      </c>
      <c r="F7" s="2">
        <f t="shared" si="5"/>
        <v>0</v>
      </c>
      <c r="G7" s="2">
        <f t="shared" si="2"/>
        <v>0</v>
      </c>
      <c r="H7" s="2">
        <v>1.5</v>
      </c>
      <c r="I7" s="2" t="e">
        <f t="shared" si="3"/>
        <v>#DIV/0!</v>
      </c>
      <c r="J7" s="2">
        <v>1.8</v>
      </c>
      <c r="K7" s="2" t="e">
        <f t="shared" si="4"/>
        <v>#DIV/0!</v>
      </c>
    </row>
    <row r="8" spans="1:11" ht="14.25">
      <c r="A8" s="2" t="s">
        <v>18</v>
      </c>
      <c r="B8" s="2">
        <v>0.2</v>
      </c>
      <c r="C8" s="2">
        <v>0</v>
      </c>
      <c r="D8" s="2">
        <v>12.85</v>
      </c>
      <c r="E8" s="2">
        <f t="shared" si="0"/>
        <v>0</v>
      </c>
      <c r="F8" s="2">
        <f t="shared" si="5"/>
        <v>0</v>
      </c>
      <c r="G8" s="2">
        <f t="shared" si="2"/>
        <v>0</v>
      </c>
      <c r="H8" s="2">
        <v>1.5</v>
      </c>
      <c r="I8" s="2" t="e">
        <f t="shared" si="3"/>
        <v>#DIV/0!</v>
      </c>
      <c r="J8" s="2">
        <v>1.8</v>
      </c>
      <c r="K8" s="2" t="e">
        <f t="shared" si="4"/>
        <v>#DIV/0!</v>
      </c>
    </row>
    <row r="9" spans="1:11" ht="14.25">
      <c r="A9" s="2" t="s">
        <v>19</v>
      </c>
      <c r="B9" s="2">
        <v>0.2</v>
      </c>
      <c r="C9" s="2">
        <v>1</v>
      </c>
      <c r="D9" s="2">
        <v>15.48</v>
      </c>
      <c r="E9" s="2">
        <f t="shared" si="0"/>
        <v>15.48</v>
      </c>
      <c r="F9" s="2">
        <f t="shared" si="5"/>
        <v>16.408800000000003</v>
      </c>
      <c r="G9" s="2">
        <f t="shared" si="2"/>
        <v>0.6837000000000001</v>
      </c>
      <c r="H9" s="2">
        <v>1.5</v>
      </c>
      <c r="I9" s="2">
        <f t="shared" si="3"/>
        <v>2.1939447125932423</v>
      </c>
      <c r="J9" s="2">
        <v>1.8</v>
      </c>
      <c r="K9" s="2">
        <f t="shared" si="4"/>
        <v>2.632733655111891</v>
      </c>
    </row>
    <row r="10" spans="1:11" ht="14.25">
      <c r="A10" s="2" t="s">
        <v>23</v>
      </c>
      <c r="B10" s="2">
        <v>0.25</v>
      </c>
      <c r="C10" s="2">
        <v>1</v>
      </c>
      <c r="D10" s="2">
        <v>25.94</v>
      </c>
      <c r="E10" s="2">
        <f t="shared" si="0"/>
        <v>25.94</v>
      </c>
      <c r="F10" s="2">
        <f>E10*1.21</f>
        <v>31.3874</v>
      </c>
      <c r="G10" s="2">
        <f t="shared" si="2"/>
        <v>1.3078083333333332</v>
      </c>
      <c r="H10" s="2">
        <v>1.5</v>
      </c>
      <c r="I10" s="2">
        <f t="shared" si="3"/>
        <v>1.1469570592021003</v>
      </c>
      <c r="J10" s="2">
        <v>1.8</v>
      </c>
      <c r="K10" s="2">
        <f t="shared" si="4"/>
        <v>1.3763484710425204</v>
      </c>
    </row>
    <row r="11" spans="1:11" ht="14.25">
      <c r="A11" s="3" t="s">
        <v>20</v>
      </c>
      <c r="B11" s="3"/>
      <c r="C11" s="3"/>
      <c r="D11" s="3"/>
      <c r="E11" s="3">
        <v>1.9</v>
      </c>
      <c r="F11" s="2">
        <v>1.9</v>
      </c>
      <c r="G11" s="3"/>
      <c r="H11" s="3"/>
      <c r="I11" s="3"/>
      <c r="J11" s="3"/>
      <c r="K11" s="3"/>
    </row>
    <row r="12" spans="1:11" ht="14.25">
      <c r="A12" s="3"/>
      <c r="B12" s="3"/>
      <c r="C12" s="3"/>
      <c r="D12" s="3"/>
      <c r="E12" s="3">
        <f>SUM(E2:E11)</f>
        <v>188.46000000000004</v>
      </c>
      <c r="F12" s="3">
        <f>SUM(F2:F11)</f>
        <v>209.36460000000002</v>
      </c>
      <c r="G12" s="3"/>
      <c r="H12" s="3"/>
      <c r="I12" s="3"/>
      <c r="J12" s="3"/>
      <c r="K12" s="3"/>
    </row>
    <row r="13" spans="1:11" ht="14.25">
      <c r="A13" s="3" t="s">
        <v>21</v>
      </c>
      <c r="B13" s="3"/>
      <c r="C13" s="3"/>
      <c r="D13" s="3"/>
      <c r="E13" s="3"/>
      <c r="F13" s="3">
        <v>68.5</v>
      </c>
      <c r="G13" s="3"/>
      <c r="H13" s="3"/>
      <c r="I13" s="3"/>
      <c r="J13" s="3"/>
      <c r="K13" s="3"/>
    </row>
    <row r="14" spans="1:11" ht="14.25">
      <c r="A14" s="3" t="s">
        <v>22</v>
      </c>
      <c r="B14" s="3"/>
      <c r="C14" s="3"/>
      <c r="D14" s="3"/>
      <c r="E14" s="3"/>
      <c r="F14" s="3">
        <v>-63.5</v>
      </c>
      <c r="G14" s="3"/>
      <c r="H14" s="3"/>
      <c r="I14" s="3"/>
      <c r="J14" s="3"/>
      <c r="K14" s="3"/>
    </row>
    <row r="15" spans="2:11" ht="14.2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4.25">
      <c r="A16" s="3"/>
      <c r="B16" s="3"/>
      <c r="C16" s="3"/>
      <c r="D16" s="3"/>
      <c r="E16" s="3"/>
      <c r="F16" s="3">
        <f>SUM(F12:F15)</f>
        <v>214.36460000000002</v>
      </c>
      <c r="G16" s="3"/>
      <c r="H16" s="3"/>
      <c r="I16" s="3"/>
      <c r="J16" s="3"/>
      <c r="K16" s="3"/>
    </row>
    <row r="17" spans="1:11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160" zoomScaleNormal="160" workbookViewId="0" topLeftCell="C1">
      <selection activeCell="N12" sqref="N12"/>
    </sheetView>
  </sheetViews>
  <sheetFormatPr defaultColWidth="9.140625" defaultRowHeight="12.75"/>
  <cols>
    <col min="1" max="1" width="21.421875" style="0" customWidth="1"/>
    <col min="2" max="12" width="10.140625" style="0" customWidth="1"/>
    <col min="13" max="16384" width="11.57421875" style="0" customWidth="1"/>
  </cols>
  <sheetData>
    <row r="1" spans="1:12" ht="14.25">
      <c r="A1" s="4"/>
      <c r="B1" s="5">
        <v>44069</v>
      </c>
      <c r="C1" s="6">
        <v>43724</v>
      </c>
      <c r="D1" s="6">
        <v>43752</v>
      </c>
      <c r="E1" s="5">
        <v>43773</v>
      </c>
      <c r="F1" s="5">
        <v>43794</v>
      </c>
      <c r="G1" s="5">
        <v>43815</v>
      </c>
      <c r="H1" s="5">
        <v>43843</v>
      </c>
      <c r="I1" s="5">
        <v>43864</v>
      </c>
      <c r="J1" s="5">
        <v>44018</v>
      </c>
      <c r="K1" s="5">
        <v>44060</v>
      </c>
      <c r="L1" s="5" t="s">
        <v>24</v>
      </c>
    </row>
    <row r="2" spans="1:14" ht="14.25">
      <c r="A2" s="7" t="s">
        <v>12</v>
      </c>
      <c r="B2" s="8">
        <f>'26aout2019'!G2</f>
        <v>1.0769</v>
      </c>
      <c r="C2" s="8">
        <f>'16 sept'!G2</f>
        <v>1.0769</v>
      </c>
      <c r="D2" s="8">
        <f>'14 oct'!G2</f>
        <v>1.0769</v>
      </c>
      <c r="E2" s="8">
        <f>'04 nov'!G2</f>
        <v>1.0769</v>
      </c>
      <c r="F2" s="8">
        <f>'25 nov'!G2</f>
        <v>1.0769</v>
      </c>
      <c r="G2" s="8">
        <f>'16 dec'!G2</f>
        <v>1.0769</v>
      </c>
      <c r="H2" s="8">
        <f>'13 jan'!G2</f>
        <v>1.1303416666666668</v>
      </c>
      <c r="I2" s="8">
        <f>'03 fev'!G2</f>
        <v>1.1303416666666668</v>
      </c>
      <c r="J2" s="8">
        <f>'06 juil2020'!G2</f>
        <v>1.1303416666666666</v>
      </c>
      <c r="K2" s="8">
        <f>'17 août'!G2</f>
        <v>1.1303416666666666</v>
      </c>
      <c r="L2" s="8">
        <f>'28sept2020'!G2</f>
        <v>1.1303416666666666</v>
      </c>
      <c r="N2" s="9">
        <f aca="true" t="shared" si="0" ref="N2:N9">(L2/B2)</f>
        <v>1.0496254681647939</v>
      </c>
    </row>
    <row r="3" spans="1:14" ht="14.25">
      <c r="A3" s="7" t="s">
        <v>13</v>
      </c>
      <c r="B3" s="8">
        <f>'26aout2019'!G3</f>
        <v>0.8001125</v>
      </c>
      <c r="C3" s="8">
        <f>'16 sept'!G3</f>
        <v>0.8001125</v>
      </c>
      <c r="D3" s="8">
        <f>'14 oct'!G3</f>
        <v>0.8001125</v>
      </c>
      <c r="E3" s="8">
        <f>'04 nov'!G3</f>
        <v>0.8001125</v>
      </c>
      <c r="F3" s="8">
        <f>'25 nov'!G3</f>
        <v>0.8001125</v>
      </c>
      <c r="G3" s="8">
        <f>'16 dec'!G3</f>
        <v>0.8001125</v>
      </c>
      <c r="H3" s="8">
        <f>'13 jan'!G3</f>
        <v>0.8258249999999999</v>
      </c>
      <c r="I3" s="8">
        <f>'03 fev'!G3</f>
        <v>0.8258249999999999</v>
      </c>
      <c r="J3" s="8">
        <f>'06 juil2020'!G3</f>
        <v>0.825825</v>
      </c>
      <c r="K3" s="8">
        <f>'17 août'!G3</f>
        <v>0.8258249999999999</v>
      </c>
      <c r="L3" s="8">
        <f>'28sept2020'!G3</f>
        <v>0.8258249999999999</v>
      </c>
      <c r="N3" s="9">
        <f t="shared" si="0"/>
        <v>1.0321361058601133</v>
      </c>
    </row>
    <row r="4" spans="1:14" ht="14.25">
      <c r="A4" s="7" t="s">
        <v>14</v>
      </c>
      <c r="B4" s="8">
        <f>'26aout2019'!G4</f>
        <v>0.43592500000000006</v>
      </c>
      <c r="C4" s="8">
        <f>'16 sept'!G4</f>
        <v>0.43592500000000006</v>
      </c>
      <c r="D4" s="8">
        <f>'14 oct'!G4</f>
        <v>0.435925</v>
      </c>
      <c r="E4" s="8">
        <f>'04 nov'!G4</f>
        <v>0.435925</v>
      </c>
      <c r="F4" s="8">
        <f>'25 nov'!G4</f>
        <v>0.43592500000000006</v>
      </c>
      <c r="G4" s="8">
        <f>'16 dec'!G4</f>
        <v>0.43592500000000006</v>
      </c>
      <c r="H4" s="8">
        <f>'13 jan'!G4</f>
        <v>0.435925</v>
      </c>
      <c r="I4" s="8">
        <f>'03 fev'!G4</f>
        <v>0.43592499999999995</v>
      </c>
      <c r="J4" s="8">
        <f>'06 juil2020'!G4</f>
        <v>0.4452000000000001</v>
      </c>
      <c r="K4" s="8">
        <f>'17 août'!G4</f>
        <v>0.4452000000000001</v>
      </c>
      <c r="L4" s="8">
        <f>'28sept2020'!G4</f>
        <v>0.44520000000000004</v>
      </c>
      <c r="N4" s="9">
        <f t="shared" si="0"/>
        <v>1.0212765957446808</v>
      </c>
    </row>
    <row r="5" spans="1:14" ht="14.25">
      <c r="A5" s="7" t="s">
        <v>15</v>
      </c>
      <c r="B5" s="8">
        <f>'26aout2019'!G5</f>
        <v>0.43592499999999995</v>
      </c>
      <c r="C5" s="8">
        <f>'16 sept'!G5</f>
        <v>0.43592499999999995</v>
      </c>
      <c r="D5" s="8">
        <f>'14 oct'!G5</f>
        <v>0.43592500000000006</v>
      </c>
      <c r="E5" s="8">
        <f>'04 nov'!G5</f>
        <v>0.43592499999999995</v>
      </c>
      <c r="F5" s="8">
        <f>'25 nov'!G5</f>
        <v>0.43592499999999995</v>
      </c>
      <c r="G5" s="8">
        <f>'16 dec'!G5</f>
        <v>0.43592499999999995</v>
      </c>
      <c r="H5" s="8">
        <f>'13 jan'!G5</f>
        <v>0.43592499999999995</v>
      </c>
      <c r="I5" s="8">
        <f>'03 fev'!G5</f>
        <v>0.43592499999999995</v>
      </c>
      <c r="J5" s="8">
        <f>'06 juil2020'!G5</f>
        <v>0.44520000000000004</v>
      </c>
      <c r="K5" s="8">
        <f>'17 août'!G5</f>
        <v>0.44520000000000004</v>
      </c>
      <c r="L5" s="8">
        <f>'28sept2020'!G5</f>
        <v>0.44520000000000004</v>
      </c>
      <c r="N5" s="9">
        <f t="shared" si="0"/>
        <v>1.021276595744681</v>
      </c>
    </row>
    <row r="6" spans="1:14" ht="14.25">
      <c r="A6" s="7" t="s">
        <v>16</v>
      </c>
      <c r="B6" s="8">
        <v>0.55</v>
      </c>
      <c r="C6" s="8">
        <f>'16 sept'!G6</f>
        <v>0.5507583333333333</v>
      </c>
      <c r="D6" s="8">
        <v>0.55</v>
      </c>
      <c r="E6" s="8">
        <f>'04 nov'!G6</f>
        <v>0.5507583333333333</v>
      </c>
      <c r="F6" s="8">
        <f>'25 nov'!G6</f>
        <v>0.5507583333333333</v>
      </c>
      <c r="G6" s="8">
        <f>'16 dec'!G6</f>
        <v>0.5507583333333333</v>
      </c>
      <c r="H6" s="8">
        <f>'13 jan'!G6</f>
        <v>0.5507583333333333</v>
      </c>
      <c r="I6" s="8">
        <f>'03 fev'!G6</f>
        <v>0.5507583333333333</v>
      </c>
      <c r="J6" s="8">
        <f>'06 juil2020'!G6</f>
        <v>0.5675416666666667</v>
      </c>
      <c r="K6" s="8">
        <f>'28sept2020'!G5:G6</f>
        <v>0.5675416666666667</v>
      </c>
      <c r="L6" s="8">
        <f>'28sept2020'!G6</f>
        <v>0.5675416666666667</v>
      </c>
      <c r="N6" s="9">
        <f t="shared" si="0"/>
        <v>1.0318939393939395</v>
      </c>
    </row>
    <row r="7" spans="1:14" ht="14.25">
      <c r="A7" s="7" t="s">
        <v>17</v>
      </c>
      <c r="B7" s="8">
        <f>'26aout2019'!G7</f>
        <v>0.5507583333333333</v>
      </c>
      <c r="C7" s="8">
        <f>'16 sept'!G7</f>
        <v>0.5507583333333333</v>
      </c>
      <c r="D7" s="8">
        <f>'14 oct'!G7</f>
        <v>0.5507583333333333</v>
      </c>
      <c r="E7" s="8">
        <f>'04 nov'!G7</f>
        <v>0.5507583333333333</v>
      </c>
      <c r="F7" s="8">
        <f>'25 nov'!G7</f>
        <v>0.5507583333333333</v>
      </c>
      <c r="G7" s="8">
        <f>'16 dec'!G7</f>
        <v>0.5507583333333333</v>
      </c>
      <c r="H7" s="8">
        <f>'13 jan'!G7</f>
        <v>0.5507583333333333</v>
      </c>
      <c r="I7" s="8">
        <f>'03 fev'!G7</f>
        <v>0.5507583333333333</v>
      </c>
      <c r="J7" s="8">
        <f>'06 juil2020'!G7</f>
        <v>0.5675416666666667</v>
      </c>
      <c r="K7" s="8">
        <f>'17 août'!G7</f>
        <v>0.5675416666666667</v>
      </c>
      <c r="L7" s="8">
        <v>0.5700000000000001</v>
      </c>
      <c r="N7" s="9">
        <f t="shared" si="0"/>
        <v>1.0349366782163987</v>
      </c>
    </row>
    <row r="8" spans="1:14" ht="14.25">
      <c r="A8" s="7" t="s">
        <v>18</v>
      </c>
      <c r="B8" s="8">
        <f>'26aout2019'!G8</f>
        <v>0.5507583333333333</v>
      </c>
      <c r="C8" s="8">
        <v>0.55</v>
      </c>
      <c r="D8" s="8">
        <v>0.55</v>
      </c>
      <c r="E8" s="8">
        <f>'04 nov'!G8</f>
        <v>0.5507583333333333</v>
      </c>
      <c r="F8" s="8">
        <v>0.55</v>
      </c>
      <c r="G8" s="8">
        <f>'16 dec'!G8</f>
        <v>0.5507583333333333</v>
      </c>
      <c r="H8" s="8">
        <f>'13 jan'!G8</f>
        <v>0.5507583333333333</v>
      </c>
      <c r="I8" s="8">
        <f>'03 fev'!G8</f>
        <v>0.5507583333333333</v>
      </c>
      <c r="J8" s="8">
        <f>'06 juil2020'!G8</f>
        <v>0.5675416666666667</v>
      </c>
      <c r="K8" s="8">
        <f>'28sept2020'!G6</f>
        <v>0.5675416666666667</v>
      </c>
      <c r="L8" s="8">
        <v>0.5700000000000001</v>
      </c>
      <c r="N8" s="9">
        <f t="shared" si="0"/>
        <v>1.0349366782163987</v>
      </c>
    </row>
    <row r="9" spans="1:14" ht="14.25">
      <c r="A9" s="7" t="s">
        <v>19</v>
      </c>
      <c r="B9" s="8">
        <f>'26aout2019'!G9</f>
        <v>0.6519</v>
      </c>
      <c r="C9" s="8">
        <v>0.65</v>
      </c>
      <c r="D9" s="8">
        <v>0.65</v>
      </c>
      <c r="E9" s="8">
        <f>'04 nov'!G9</f>
        <v>0.6519</v>
      </c>
      <c r="F9" s="8">
        <f>'25 nov'!G9</f>
        <v>0.6519</v>
      </c>
      <c r="G9" s="8">
        <f>'16 dec'!G9</f>
        <v>0.6519</v>
      </c>
      <c r="H9" s="8">
        <v>0.65</v>
      </c>
      <c r="I9" s="8">
        <f>'03 fev'!G9</f>
        <v>0.6519</v>
      </c>
      <c r="J9" s="8">
        <f>'28sept2020'!G9</f>
        <v>0.6837000000000001</v>
      </c>
      <c r="K9" s="8">
        <f>'17 août'!G9</f>
        <v>0.6837000000000001</v>
      </c>
      <c r="L9" s="8">
        <f>'28sept2020'!G9</f>
        <v>0.6837000000000001</v>
      </c>
      <c r="N9" s="9">
        <f t="shared" si="0"/>
        <v>1.048780487804878</v>
      </c>
    </row>
    <row r="13" ht="14.25">
      <c r="A13">
        <f>1.08+(1.08*4.6%)</f>
        <v>1.12968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E17" sqref="E17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="160" zoomScaleNormal="160" workbookViewId="0" topLeftCell="A1">
      <selection activeCell="G2" sqref="G2"/>
    </sheetView>
  </sheetViews>
  <sheetFormatPr defaultColWidth="9.140625" defaultRowHeight="12.75"/>
  <cols>
    <col min="1" max="16384" width="11.57421875" style="0" customWidth="1"/>
  </cols>
  <sheetData>
    <row r="1" spans="1:13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ht="14.25">
      <c r="A2" s="2" t="s">
        <v>12</v>
      </c>
      <c r="B2" s="2">
        <v>0.25</v>
      </c>
      <c r="C2" s="2">
        <v>2</v>
      </c>
      <c r="D2" s="2">
        <v>21.36</v>
      </c>
      <c r="E2" s="2">
        <f aca="true" t="shared" si="0" ref="E2:E9">D2*C2</f>
        <v>42.72</v>
      </c>
      <c r="F2" s="2">
        <f aca="true" t="shared" si="1" ref="F2:F3">E2*1.21</f>
        <v>51.691199999999995</v>
      </c>
      <c r="G2" s="2">
        <f aca="true" t="shared" si="2" ref="G2:G9">IF(F2=0,$A$16,F2/24/C2)</f>
        <v>1.0769</v>
      </c>
      <c r="H2" s="2">
        <v>1.5</v>
      </c>
      <c r="I2" s="2">
        <f aca="true" t="shared" si="3" ref="I2:I9">H2/$G2</f>
        <v>1.3928869904355095</v>
      </c>
      <c r="J2" s="2">
        <v>1.8</v>
      </c>
      <c r="K2" s="2">
        <f aca="true" t="shared" si="4" ref="K2:K9">J2/$G2</f>
        <v>1.6714643885226113</v>
      </c>
      <c r="L2" s="2">
        <v>2</v>
      </c>
      <c r="M2" s="2">
        <f aca="true" t="shared" si="5" ref="M2:M9">L2/$G2</f>
        <v>1.8571826539140126</v>
      </c>
    </row>
    <row r="3" spans="1:13" ht="14.25">
      <c r="A3" s="2" t="s">
        <v>13</v>
      </c>
      <c r="B3" s="2">
        <v>0.25</v>
      </c>
      <c r="C3" s="2">
        <v>2</v>
      </c>
      <c r="D3" s="2">
        <v>15.87</v>
      </c>
      <c r="E3" s="2">
        <f t="shared" si="0"/>
        <v>31.74</v>
      </c>
      <c r="F3" s="2">
        <f t="shared" si="1"/>
        <v>38.4054</v>
      </c>
      <c r="G3" s="2">
        <f t="shared" si="2"/>
        <v>0.8001125</v>
      </c>
      <c r="H3" s="2">
        <v>1.5</v>
      </c>
      <c r="I3" s="2">
        <f t="shared" si="3"/>
        <v>1.874736365198644</v>
      </c>
      <c r="J3" s="2">
        <v>1.8</v>
      </c>
      <c r="K3" s="2">
        <f t="shared" si="4"/>
        <v>2.249683638238373</v>
      </c>
      <c r="L3" s="2">
        <v>2</v>
      </c>
      <c r="M3" s="2">
        <f t="shared" si="5"/>
        <v>2.4996484869315254</v>
      </c>
    </row>
    <row r="4" spans="1:13" ht="14.25">
      <c r="A4" s="2" t="s">
        <v>14</v>
      </c>
      <c r="B4" s="2">
        <v>0.25</v>
      </c>
      <c r="C4" s="2">
        <v>6</v>
      </c>
      <c r="D4" s="2">
        <v>9.87</v>
      </c>
      <c r="E4" s="2">
        <f t="shared" si="0"/>
        <v>59.22</v>
      </c>
      <c r="F4" s="2">
        <f aca="true" t="shared" si="6" ref="F4:F9">E4*1.06</f>
        <v>62.7732</v>
      </c>
      <c r="G4" s="2">
        <f t="shared" si="2"/>
        <v>0.43592500000000006</v>
      </c>
      <c r="H4" s="2">
        <v>1.5</v>
      </c>
      <c r="I4" s="2">
        <f t="shared" si="3"/>
        <v>3.440958880541377</v>
      </c>
      <c r="J4" s="2">
        <v>1.8</v>
      </c>
      <c r="K4" s="2">
        <f t="shared" si="4"/>
        <v>4.129150656649653</v>
      </c>
      <c r="L4" s="2">
        <v>2</v>
      </c>
      <c r="M4" s="2">
        <f t="shared" si="5"/>
        <v>4.58794517405517</v>
      </c>
    </row>
    <row r="5" spans="1:13" ht="14.25">
      <c r="A5" s="2" t="s">
        <v>15</v>
      </c>
      <c r="B5" s="2">
        <v>0.25</v>
      </c>
      <c r="C5" s="2">
        <v>2</v>
      </c>
      <c r="D5" s="2">
        <v>9.87</v>
      </c>
      <c r="E5" s="2">
        <f t="shared" si="0"/>
        <v>19.74</v>
      </c>
      <c r="F5" s="2">
        <f t="shared" si="6"/>
        <v>20.9244</v>
      </c>
      <c r="G5" s="2">
        <f t="shared" si="2"/>
        <v>0.43592499999999995</v>
      </c>
      <c r="H5" s="2">
        <v>1.5</v>
      </c>
      <c r="I5" s="2">
        <f t="shared" si="3"/>
        <v>3.4409588805413778</v>
      </c>
      <c r="J5" s="2">
        <v>1.8</v>
      </c>
      <c r="K5" s="2">
        <f t="shared" si="4"/>
        <v>4.129150656649654</v>
      </c>
      <c r="L5" s="2">
        <v>2</v>
      </c>
      <c r="M5" s="2">
        <f t="shared" si="5"/>
        <v>4.587945174055171</v>
      </c>
    </row>
    <row r="6" spans="1:13" ht="14.25">
      <c r="A6" s="2" t="s">
        <v>16</v>
      </c>
      <c r="B6" s="2">
        <v>0.2</v>
      </c>
      <c r="C6" s="2">
        <v>1</v>
      </c>
      <c r="D6" s="2">
        <v>12.47</v>
      </c>
      <c r="E6" s="2">
        <f t="shared" si="0"/>
        <v>12.47</v>
      </c>
      <c r="F6" s="2">
        <f t="shared" si="6"/>
        <v>13.218200000000001</v>
      </c>
      <c r="G6" s="2">
        <f t="shared" si="2"/>
        <v>0.5507583333333333</v>
      </c>
      <c r="H6" s="2">
        <v>1.5</v>
      </c>
      <c r="I6" s="2">
        <f t="shared" si="3"/>
        <v>2.7235175742536804</v>
      </c>
      <c r="J6" s="2">
        <v>1.8</v>
      </c>
      <c r="K6" s="2">
        <f t="shared" si="4"/>
        <v>3.2682210891044168</v>
      </c>
      <c r="L6" s="2">
        <v>2</v>
      </c>
      <c r="M6" s="2">
        <f t="shared" si="5"/>
        <v>3.631356765671574</v>
      </c>
    </row>
    <row r="7" spans="1:13" ht="14.25">
      <c r="A7" s="2" t="s">
        <v>17</v>
      </c>
      <c r="B7" s="2">
        <v>0.2</v>
      </c>
      <c r="C7" s="2">
        <v>2</v>
      </c>
      <c r="D7" s="2">
        <v>12.47</v>
      </c>
      <c r="E7" s="2">
        <f t="shared" si="0"/>
        <v>24.94</v>
      </c>
      <c r="F7" s="2">
        <f t="shared" si="6"/>
        <v>26.436400000000003</v>
      </c>
      <c r="G7" s="2">
        <f t="shared" si="2"/>
        <v>0.5507583333333333</v>
      </c>
      <c r="H7" s="2">
        <v>1.5</v>
      </c>
      <c r="I7" s="2">
        <f t="shared" si="3"/>
        <v>2.7235175742536804</v>
      </c>
      <c r="J7" s="2">
        <v>1.8</v>
      </c>
      <c r="K7" s="2">
        <f t="shared" si="4"/>
        <v>3.2682210891044168</v>
      </c>
      <c r="L7" s="2">
        <v>2</v>
      </c>
      <c r="M7" s="2">
        <f t="shared" si="5"/>
        <v>3.631356765671574</v>
      </c>
    </row>
    <row r="8" spans="1:13" ht="14.25">
      <c r="A8" s="2" t="s">
        <v>18</v>
      </c>
      <c r="B8" s="2">
        <v>0.2</v>
      </c>
      <c r="C8" s="2">
        <v>0</v>
      </c>
      <c r="D8" s="2">
        <v>12.47</v>
      </c>
      <c r="E8" s="2">
        <f t="shared" si="0"/>
        <v>0</v>
      </c>
      <c r="F8" s="2">
        <f t="shared" si="6"/>
        <v>0</v>
      </c>
      <c r="G8" s="2">
        <f t="shared" si="2"/>
        <v>0</v>
      </c>
      <c r="H8" s="2">
        <v>1.5</v>
      </c>
      <c r="I8" s="2" t="e">
        <f t="shared" si="3"/>
        <v>#DIV/0!</v>
      </c>
      <c r="J8" s="2">
        <v>1.8</v>
      </c>
      <c r="K8" s="2" t="e">
        <f t="shared" si="4"/>
        <v>#DIV/0!</v>
      </c>
      <c r="L8" s="2">
        <v>2</v>
      </c>
      <c r="M8" s="2" t="e">
        <f t="shared" si="5"/>
        <v>#DIV/0!</v>
      </c>
    </row>
    <row r="9" spans="1:13" ht="14.25">
      <c r="A9" s="2" t="s">
        <v>19</v>
      </c>
      <c r="B9" s="2">
        <v>0.2</v>
      </c>
      <c r="C9" s="2">
        <v>0</v>
      </c>
      <c r="D9" s="2">
        <v>14.76</v>
      </c>
      <c r="E9" s="2">
        <f t="shared" si="0"/>
        <v>0</v>
      </c>
      <c r="F9" s="2">
        <f t="shared" si="6"/>
        <v>0</v>
      </c>
      <c r="G9" s="2">
        <f t="shared" si="2"/>
        <v>0</v>
      </c>
      <c r="H9" s="2">
        <v>1.5</v>
      </c>
      <c r="I9" s="2" t="e">
        <f t="shared" si="3"/>
        <v>#DIV/0!</v>
      </c>
      <c r="J9" s="2">
        <v>1.8</v>
      </c>
      <c r="K9" s="2" t="e">
        <f t="shared" si="4"/>
        <v>#DIV/0!</v>
      </c>
      <c r="L9" s="2">
        <v>2</v>
      </c>
      <c r="M9" s="2" t="e">
        <f t="shared" si="5"/>
        <v>#DIV/0!</v>
      </c>
    </row>
    <row r="10" spans="1:13" ht="12.75">
      <c r="A10" s="3" t="s">
        <v>20</v>
      </c>
      <c r="B10" s="3"/>
      <c r="C10" s="3"/>
      <c r="D10" s="3"/>
      <c r="E10" s="3">
        <v>1.9</v>
      </c>
      <c r="F10" s="2">
        <f>E10*1.21</f>
        <v>2.299</v>
      </c>
      <c r="G10" s="3"/>
      <c r="H10" s="3"/>
      <c r="I10" s="3"/>
      <c r="J10" s="3"/>
      <c r="K10" s="3"/>
      <c r="L10" s="3"/>
      <c r="M10" s="3"/>
    </row>
    <row r="11" spans="1:13" ht="12.75">
      <c r="A11" s="3"/>
      <c r="B11" s="3"/>
      <c r="C11" s="3"/>
      <c r="D11" s="3"/>
      <c r="E11" s="3">
        <f>SUM(E2:E10)</f>
        <v>192.73</v>
      </c>
      <c r="F11" s="3">
        <f>SUM(F2:F10)</f>
        <v>215.74779999999998</v>
      </c>
      <c r="G11" s="3"/>
      <c r="H11" s="3"/>
      <c r="I11" s="3"/>
      <c r="J11" s="3"/>
      <c r="K11" s="3"/>
      <c r="L11" s="3"/>
      <c r="M11" s="3"/>
    </row>
    <row r="12" spans="1:13" ht="12.75">
      <c r="A12" s="3" t="s">
        <v>21</v>
      </c>
      <c r="B12" s="3"/>
      <c r="C12" s="3"/>
      <c r="D12" s="3"/>
      <c r="E12" s="3"/>
      <c r="F12" s="3">
        <v>73</v>
      </c>
      <c r="G12" s="3"/>
      <c r="H12" s="3"/>
      <c r="I12" s="3"/>
      <c r="J12" s="3"/>
      <c r="K12" s="3"/>
      <c r="L12" s="3"/>
      <c r="M12" s="3"/>
    </row>
    <row r="13" spans="1:13" ht="12.75">
      <c r="A13" s="3" t="s">
        <v>22</v>
      </c>
      <c r="B13" s="3"/>
      <c r="C13" s="3"/>
      <c r="D13" s="3"/>
      <c r="E13" s="3"/>
      <c r="F13" s="3">
        <v>-68.5</v>
      </c>
      <c r="G13" s="3"/>
      <c r="H13" s="3"/>
      <c r="I13" s="3"/>
      <c r="J13" s="3"/>
      <c r="K13" s="3"/>
      <c r="L13" s="3"/>
      <c r="M13" s="3"/>
    </row>
    <row r="14" spans="2:13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3"/>
      <c r="C15" s="3"/>
      <c r="D15" s="3"/>
      <c r="E15" s="3"/>
      <c r="F15" s="3">
        <f>SUM(F11:F14)</f>
        <v>220.24779999999998</v>
      </c>
      <c r="G15" s="3"/>
      <c r="H15" s="3"/>
      <c r="I15" s="3"/>
      <c r="J15" s="3"/>
      <c r="K15" s="3"/>
      <c r="L15" s="3"/>
      <c r="M15" s="3"/>
    </row>
    <row r="16" ht="12.75">
      <c r="A16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="160" zoomScaleNormal="160" workbookViewId="0" topLeftCell="A1">
      <selection activeCell="G2" sqref="G2"/>
    </sheetView>
  </sheetViews>
  <sheetFormatPr defaultColWidth="9.140625" defaultRowHeight="12.75"/>
  <cols>
    <col min="1" max="16384" width="11.57421875" style="0" customWidth="1"/>
  </cols>
  <sheetData>
    <row r="1" spans="1:13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ht="14.25">
      <c r="A2" s="2" t="s">
        <v>12</v>
      </c>
      <c r="B2" s="2">
        <v>0.25</v>
      </c>
      <c r="C2" s="2">
        <v>2</v>
      </c>
      <c r="D2" s="2">
        <v>21.36</v>
      </c>
      <c r="E2" s="2">
        <f aca="true" t="shared" si="0" ref="E2:E9">D2*C2</f>
        <v>42.72</v>
      </c>
      <c r="F2" s="2">
        <f aca="true" t="shared" si="1" ref="F2:F3">E2*1.21</f>
        <v>51.691199999999995</v>
      </c>
      <c r="G2" s="2">
        <f aca="true" t="shared" si="2" ref="G2:G9">IF(F2=0,$A$16,F2/24/C2)</f>
        <v>1.0769</v>
      </c>
      <c r="H2" s="2">
        <v>1.5</v>
      </c>
      <c r="I2" s="2">
        <f aca="true" t="shared" si="3" ref="I2:I9">H2/$G2</f>
        <v>1.3928869904355095</v>
      </c>
      <c r="J2" s="2">
        <v>1.8</v>
      </c>
      <c r="K2" s="2">
        <f aca="true" t="shared" si="4" ref="K2:K9">J2/$G2</f>
        <v>1.6714643885226113</v>
      </c>
      <c r="L2" s="2">
        <v>2</v>
      </c>
      <c r="M2" s="2">
        <f aca="true" t="shared" si="5" ref="M2:M9">L2/$G2</f>
        <v>1.8571826539140126</v>
      </c>
    </row>
    <row r="3" spans="1:13" ht="14.25">
      <c r="A3" s="2" t="s">
        <v>13</v>
      </c>
      <c r="B3" s="2">
        <v>0.25</v>
      </c>
      <c r="C3" s="2">
        <v>2</v>
      </c>
      <c r="D3" s="2">
        <v>15.87</v>
      </c>
      <c r="E3" s="2">
        <f t="shared" si="0"/>
        <v>31.74</v>
      </c>
      <c r="F3" s="2">
        <f t="shared" si="1"/>
        <v>38.4054</v>
      </c>
      <c r="G3" s="2">
        <f t="shared" si="2"/>
        <v>0.8001125</v>
      </c>
      <c r="H3" s="2">
        <v>1.5</v>
      </c>
      <c r="I3" s="2">
        <f t="shared" si="3"/>
        <v>1.874736365198644</v>
      </c>
      <c r="J3" s="2">
        <v>1.8</v>
      </c>
      <c r="K3" s="2">
        <f t="shared" si="4"/>
        <v>2.249683638238373</v>
      </c>
      <c r="L3" s="2">
        <v>2</v>
      </c>
      <c r="M3" s="2">
        <f t="shared" si="5"/>
        <v>2.4996484869315254</v>
      </c>
    </row>
    <row r="4" spans="1:13" ht="14.25">
      <c r="A4" s="2" t="s">
        <v>14</v>
      </c>
      <c r="B4" s="2">
        <v>0.25</v>
      </c>
      <c r="C4" s="2">
        <v>7</v>
      </c>
      <c r="D4" s="2">
        <v>9.87</v>
      </c>
      <c r="E4" s="2">
        <f t="shared" si="0"/>
        <v>69.08999999999999</v>
      </c>
      <c r="F4" s="2">
        <f aca="true" t="shared" si="6" ref="F4:F9">E4*1.06</f>
        <v>73.2354</v>
      </c>
      <c r="G4" s="2">
        <f t="shared" si="2"/>
        <v>0.435925</v>
      </c>
      <c r="H4" s="2">
        <v>1.5</v>
      </c>
      <c r="I4" s="2">
        <f t="shared" si="3"/>
        <v>3.4409588805413773</v>
      </c>
      <c r="J4" s="2">
        <v>1.8</v>
      </c>
      <c r="K4" s="2">
        <f t="shared" si="4"/>
        <v>4.129150656649653</v>
      </c>
      <c r="L4" s="2">
        <v>2</v>
      </c>
      <c r="M4" s="2">
        <f t="shared" si="5"/>
        <v>4.58794517405517</v>
      </c>
    </row>
    <row r="5" spans="1:13" ht="14.25">
      <c r="A5" s="2" t="s">
        <v>15</v>
      </c>
      <c r="B5" s="2">
        <v>0.25</v>
      </c>
      <c r="C5" s="2">
        <v>3</v>
      </c>
      <c r="D5" s="2">
        <v>9.87</v>
      </c>
      <c r="E5" s="2">
        <f t="shared" si="0"/>
        <v>29.61</v>
      </c>
      <c r="F5" s="2">
        <f t="shared" si="6"/>
        <v>31.3866</v>
      </c>
      <c r="G5" s="2">
        <f t="shared" si="2"/>
        <v>0.43592500000000006</v>
      </c>
      <c r="H5" s="2">
        <v>1.5</v>
      </c>
      <c r="I5" s="2">
        <f t="shared" si="3"/>
        <v>3.440958880541377</v>
      </c>
      <c r="J5" s="2">
        <v>1.8</v>
      </c>
      <c r="K5" s="2">
        <f t="shared" si="4"/>
        <v>4.129150656649653</v>
      </c>
      <c r="L5" s="2">
        <v>2</v>
      </c>
      <c r="M5" s="2">
        <f t="shared" si="5"/>
        <v>4.58794517405517</v>
      </c>
    </row>
    <row r="6" spans="1:13" ht="14.25">
      <c r="A6" s="2" t="s">
        <v>16</v>
      </c>
      <c r="B6" s="2">
        <v>0.2</v>
      </c>
      <c r="C6" s="2">
        <v>0</v>
      </c>
      <c r="D6" s="2">
        <v>12.47</v>
      </c>
      <c r="E6" s="2">
        <f t="shared" si="0"/>
        <v>0</v>
      </c>
      <c r="F6" s="2">
        <f t="shared" si="6"/>
        <v>0</v>
      </c>
      <c r="G6" s="2">
        <f t="shared" si="2"/>
        <v>0</v>
      </c>
      <c r="H6" s="2">
        <v>1.5</v>
      </c>
      <c r="I6" s="2" t="e">
        <f t="shared" si="3"/>
        <v>#DIV/0!</v>
      </c>
      <c r="J6" s="2">
        <v>1.8</v>
      </c>
      <c r="K6" s="2" t="e">
        <f t="shared" si="4"/>
        <v>#DIV/0!</v>
      </c>
      <c r="L6" s="2">
        <v>2</v>
      </c>
      <c r="M6" s="2" t="e">
        <f t="shared" si="5"/>
        <v>#DIV/0!</v>
      </c>
    </row>
    <row r="7" spans="1:13" ht="14.25">
      <c r="A7" s="2" t="s">
        <v>17</v>
      </c>
      <c r="B7" s="2">
        <v>0.2</v>
      </c>
      <c r="C7" s="2">
        <v>2</v>
      </c>
      <c r="D7" s="2">
        <v>12.47</v>
      </c>
      <c r="E7" s="2">
        <f t="shared" si="0"/>
        <v>24.94</v>
      </c>
      <c r="F7" s="2">
        <f t="shared" si="6"/>
        <v>26.436400000000003</v>
      </c>
      <c r="G7" s="2">
        <f t="shared" si="2"/>
        <v>0.5507583333333333</v>
      </c>
      <c r="H7" s="2">
        <v>1.5</v>
      </c>
      <c r="I7" s="2">
        <f t="shared" si="3"/>
        <v>2.7235175742536804</v>
      </c>
      <c r="J7" s="2">
        <v>1.8</v>
      </c>
      <c r="K7" s="2">
        <f t="shared" si="4"/>
        <v>3.2682210891044168</v>
      </c>
      <c r="L7" s="2">
        <v>2</v>
      </c>
      <c r="M7" s="2">
        <f t="shared" si="5"/>
        <v>3.631356765671574</v>
      </c>
    </row>
    <row r="8" spans="1:13" ht="14.25">
      <c r="A8" s="2" t="s">
        <v>18</v>
      </c>
      <c r="B8" s="2">
        <v>0.2</v>
      </c>
      <c r="C8" s="2">
        <v>0</v>
      </c>
      <c r="D8" s="2">
        <v>12.47</v>
      </c>
      <c r="E8" s="2">
        <f t="shared" si="0"/>
        <v>0</v>
      </c>
      <c r="F8" s="2">
        <f t="shared" si="6"/>
        <v>0</v>
      </c>
      <c r="G8" s="2">
        <f t="shared" si="2"/>
        <v>0</v>
      </c>
      <c r="H8" s="2">
        <v>1.5</v>
      </c>
      <c r="I8" s="2" t="e">
        <f t="shared" si="3"/>
        <v>#DIV/0!</v>
      </c>
      <c r="J8" s="2">
        <v>1.8</v>
      </c>
      <c r="K8" s="2" t="e">
        <f t="shared" si="4"/>
        <v>#DIV/0!</v>
      </c>
      <c r="L8" s="2">
        <v>2</v>
      </c>
      <c r="M8" s="2" t="e">
        <f t="shared" si="5"/>
        <v>#DIV/0!</v>
      </c>
    </row>
    <row r="9" spans="1:13" ht="14.25">
      <c r="A9" s="2" t="s">
        <v>19</v>
      </c>
      <c r="B9" s="2">
        <v>0.2</v>
      </c>
      <c r="C9" s="2">
        <v>0</v>
      </c>
      <c r="D9" s="2">
        <v>14.76</v>
      </c>
      <c r="E9" s="2">
        <f t="shared" si="0"/>
        <v>0</v>
      </c>
      <c r="F9" s="2">
        <f t="shared" si="6"/>
        <v>0</v>
      </c>
      <c r="G9" s="2">
        <f t="shared" si="2"/>
        <v>0</v>
      </c>
      <c r="H9" s="2">
        <v>1.5</v>
      </c>
      <c r="I9" s="2" t="e">
        <f t="shared" si="3"/>
        <v>#DIV/0!</v>
      </c>
      <c r="J9" s="2">
        <v>1.8</v>
      </c>
      <c r="K9" s="2" t="e">
        <f t="shared" si="4"/>
        <v>#DIV/0!</v>
      </c>
      <c r="L9" s="2">
        <v>2</v>
      </c>
      <c r="M9" s="2" t="e">
        <f t="shared" si="5"/>
        <v>#DIV/0!</v>
      </c>
    </row>
    <row r="10" spans="1:13" ht="12.75">
      <c r="A10" s="3" t="s">
        <v>20</v>
      </c>
      <c r="B10" s="3"/>
      <c r="C10" s="3"/>
      <c r="D10" s="3"/>
      <c r="E10" s="3">
        <v>1.9</v>
      </c>
      <c r="F10" s="2">
        <f>E10*1.21</f>
        <v>2.299</v>
      </c>
      <c r="G10" s="3"/>
      <c r="H10" s="3"/>
      <c r="I10" s="3"/>
      <c r="J10" s="3"/>
      <c r="K10" s="3"/>
      <c r="L10" s="3"/>
      <c r="M10" s="3"/>
    </row>
    <row r="11" spans="1:13" ht="12.75">
      <c r="A11" s="3"/>
      <c r="B11" s="3"/>
      <c r="C11" s="3"/>
      <c r="D11" s="3"/>
      <c r="E11" s="3">
        <f>SUM(E2:E10)</f>
        <v>200</v>
      </c>
      <c r="F11" s="3">
        <f>SUM(F2:F10)</f>
        <v>223.454</v>
      </c>
      <c r="G11" s="3"/>
      <c r="H11" s="3"/>
      <c r="I11" s="3"/>
      <c r="J11" s="3"/>
      <c r="K11" s="3"/>
      <c r="L11" s="3"/>
      <c r="M11" s="3"/>
    </row>
    <row r="12" spans="1:13" ht="12.75">
      <c r="A12" s="3" t="s">
        <v>21</v>
      </c>
      <c r="B12" s="3"/>
      <c r="C12" s="3"/>
      <c r="D12" s="3"/>
      <c r="E12" s="3"/>
      <c r="F12" s="3">
        <v>78</v>
      </c>
      <c r="G12" s="3"/>
      <c r="H12" s="3"/>
      <c r="I12" s="3"/>
      <c r="J12" s="3"/>
      <c r="K12" s="3"/>
      <c r="L12" s="3"/>
      <c r="M12" s="3"/>
    </row>
    <row r="13" spans="1:13" ht="12.75">
      <c r="A13" s="3" t="s">
        <v>22</v>
      </c>
      <c r="B13" s="3"/>
      <c r="C13" s="3"/>
      <c r="D13" s="3"/>
      <c r="E13" s="3"/>
      <c r="F13" s="3">
        <v>-102.5</v>
      </c>
      <c r="G13" s="3"/>
      <c r="H13" s="3"/>
      <c r="I13" s="3"/>
      <c r="J13" s="3"/>
      <c r="K13" s="3"/>
      <c r="L13" s="3"/>
      <c r="M13" s="3"/>
    </row>
    <row r="14" spans="2:13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3"/>
      <c r="C15" s="3"/>
      <c r="D15" s="3"/>
      <c r="E15" s="3"/>
      <c r="F15" s="3">
        <f>SUM(F11:F14)</f>
        <v>198.954</v>
      </c>
      <c r="G15" s="3"/>
      <c r="H15" s="3"/>
      <c r="I15" s="3"/>
      <c r="J15" s="3"/>
      <c r="K15" s="3"/>
      <c r="L15" s="3"/>
      <c r="M15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="160" zoomScaleNormal="160" workbookViewId="0" topLeftCell="A1">
      <selection activeCell="G2" sqref="G2"/>
    </sheetView>
  </sheetViews>
  <sheetFormatPr defaultColWidth="9.140625" defaultRowHeight="12.75"/>
  <cols>
    <col min="1" max="16384" width="11.57421875" style="0" customWidth="1"/>
  </cols>
  <sheetData>
    <row r="1" spans="1:13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ht="14.25">
      <c r="A2" s="2" t="s">
        <v>12</v>
      </c>
      <c r="B2" s="2">
        <v>0.25</v>
      </c>
      <c r="C2" s="2">
        <v>2</v>
      </c>
      <c r="D2" s="2">
        <v>21.36</v>
      </c>
      <c r="E2" s="2">
        <f aca="true" t="shared" si="0" ref="E2:E9">D2*C2</f>
        <v>42.72</v>
      </c>
      <c r="F2" s="2">
        <f aca="true" t="shared" si="1" ref="F2:F3">E2*1.21</f>
        <v>51.691199999999995</v>
      </c>
      <c r="G2" s="2">
        <f aca="true" t="shared" si="2" ref="G2:G9">IF(F2=0,$A$16,F2/24/C2)</f>
        <v>1.0769</v>
      </c>
      <c r="H2" s="2">
        <v>1.5</v>
      </c>
      <c r="I2" s="2">
        <f aca="true" t="shared" si="3" ref="I2:I9">H2/$G2</f>
        <v>1.3928869904355095</v>
      </c>
      <c r="J2" s="2">
        <v>1.8</v>
      </c>
      <c r="K2" s="2">
        <f aca="true" t="shared" si="4" ref="K2:K9">J2/$G2</f>
        <v>1.6714643885226113</v>
      </c>
      <c r="L2" s="2">
        <v>2</v>
      </c>
      <c r="M2" s="2">
        <f aca="true" t="shared" si="5" ref="M2:M9">L2/$G2</f>
        <v>1.8571826539140126</v>
      </c>
    </row>
    <row r="3" spans="1:13" ht="14.25">
      <c r="A3" s="2" t="s">
        <v>13</v>
      </c>
      <c r="B3" s="2">
        <v>0.25</v>
      </c>
      <c r="C3" s="2">
        <v>2</v>
      </c>
      <c r="D3" s="2">
        <v>15.87</v>
      </c>
      <c r="E3" s="2">
        <f t="shared" si="0"/>
        <v>31.74</v>
      </c>
      <c r="F3" s="2">
        <f t="shared" si="1"/>
        <v>38.4054</v>
      </c>
      <c r="G3" s="2">
        <f t="shared" si="2"/>
        <v>0.8001125</v>
      </c>
      <c r="H3" s="2">
        <v>1.5</v>
      </c>
      <c r="I3" s="2">
        <f t="shared" si="3"/>
        <v>1.874736365198644</v>
      </c>
      <c r="J3" s="2">
        <v>1.8</v>
      </c>
      <c r="K3" s="2">
        <f t="shared" si="4"/>
        <v>2.249683638238373</v>
      </c>
      <c r="L3" s="2">
        <v>2</v>
      </c>
      <c r="M3" s="2">
        <f t="shared" si="5"/>
        <v>2.4996484869315254</v>
      </c>
    </row>
    <row r="4" spans="1:13" ht="14.25">
      <c r="A4" s="2" t="s">
        <v>14</v>
      </c>
      <c r="B4" s="2">
        <v>0.25</v>
      </c>
      <c r="C4" s="2">
        <v>7</v>
      </c>
      <c r="D4" s="2">
        <v>9.87</v>
      </c>
      <c r="E4" s="2">
        <f t="shared" si="0"/>
        <v>69.08999999999999</v>
      </c>
      <c r="F4" s="2">
        <f aca="true" t="shared" si="6" ref="F4:F9">E4*1.06</f>
        <v>73.2354</v>
      </c>
      <c r="G4" s="2">
        <f t="shared" si="2"/>
        <v>0.435925</v>
      </c>
      <c r="H4" s="2">
        <v>1.5</v>
      </c>
      <c r="I4" s="2">
        <f t="shared" si="3"/>
        <v>3.4409588805413773</v>
      </c>
      <c r="J4" s="2">
        <v>1.8</v>
      </c>
      <c r="K4" s="2">
        <f t="shared" si="4"/>
        <v>4.129150656649653</v>
      </c>
      <c r="L4" s="2">
        <v>2</v>
      </c>
      <c r="M4" s="2">
        <f t="shared" si="5"/>
        <v>4.58794517405517</v>
      </c>
    </row>
    <row r="5" spans="1:13" ht="14.25">
      <c r="A5" s="2" t="s">
        <v>15</v>
      </c>
      <c r="B5" s="2">
        <v>0.25</v>
      </c>
      <c r="C5" s="2">
        <v>2</v>
      </c>
      <c r="D5" s="2">
        <v>9.87</v>
      </c>
      <c r="E5" s="2">
        <f t="shared" si="0"/>
        <v>19.74</v>
      </c>
      <c r="F5" s="2">
        <f t="shared" si="6"/>
        <v>20.9244</v>
      </c>
      <c r="G5" s="2">
        <f t="shared" si="2"/>
        <v>0.43592499999999995</v>
      </c>
      <c r="H5" s="2">
        <v>1.5</v>
      </c>
      <c r="I5" s="2">
        <f t="shared" si="3"/>
        <v>3.4409588805413778</v>
      </c>
      <c r="J5" s="2">
        <v>1.8</v>
      </c>
      <c r="K5" s="2">
        <f t="shared" si="4"/>
        <v>4.129150656649654</v>
      </c>
      <c r="L5" s="2">
        <v>2</v>
      </c>
      <c r="M5" s="2">
        <f t="shared" si="5"/>
        <v>4.587945174055171</v>
      </c>
    </row>
    <row r="6" spans="1:13" ht="14.25">
      <c r="A6" s="2" t="s">
        <v>16</v>
      </c>
      <c r="B6" s="2">
        <v>0.2</v>
      </c>
      <c r="C6" s="2">
        <v>1</v>
      </c>
      <c r="D6" s="2">
        <v>12.47</v>
      </c>
      <c r="E6" s="2">
        <f t="shared" si="0"/>
        <v>12.47</v>
      </c>
      <c r="F6" s="2">
        <f t="shared" si="6"/>
        <v>13.218200000000001</v>
      </c>
      <c r="G6" s="2">
        <f t="shared" si="2"/>
        <v>0.5507583333333333</v>
      </c>
      <c r="H6" s="2">
        <v>1.5</v>
      </c>
      <c r="I6" s="2">
        <f t="shared" si="3"/>
        <v>2.7235175742536804</v>
      </c>
      <c r="J6" s="2">
        <v>1.8</v>
      </c>
      <c r="K6" s="2">
        <f t="shared" si="4"/>
        <v>3.2682210891044168</v>
      </c>
      <c r="L6" s="2">
        <v>2</v>
      </c>
      <c r="M6" s="2">
        <f t="shared" si="5"/>
        <v>3.631356765671574</v>
      </c>
    </row>
    <row r="7" spans="1:13" ht="14.25">
      <c r="A7" s="2" t="s">
        <v>17</v>
      </c>
      <c r="B7" s="2">
        <v>0.2</v>
      </c>
      <c r="C7" s="2">
        <v>1</v>
      </c>
      <c r="D7" s="2">
        <v>12.47</v>
      </c>
      <c r="E7" s="2">
        <f t="shared" si="0"/>
        <v>12.47</v>
      </c>
      <c r="F7" s="2">
        <f t="shared" si="6"/>
        <v>13.218200000000001</v>
      </c>
      <c r="G7" s="2">
        <f t="shared" si="2"/>
        <v>0.5507583333333333</v>
      </c>
      <c r="H7" s="2">
        <v>1.5</v>
      </c>
      <c r="I7" s="2">
        <f t="shared" si="3"/>
        <v>2.7235175742536804</v>
      </c>
      <c r="J7" s="2">
        <v>1.8</v>
      </c>
      <c r="K7" s="2">
        <f t="shared" si="4"/>
        <v>3.2682210891044168</v>
      </c>
      <c r="L7" s="2">
        <v>2</v>
      </c>
      <c r="M7" s="2">
        <f t="shared" si="5"/>
        <v>3.631356765671574</v>
      </c>
    </row>
    <row r="8" spans="1:13" ht="14.25">
      <c r="A8" s="2" t="s">
        <v>18</v>
      </c>
      <c r="B8" s="2">
        <v>0.2</v>
      </c>
      <c r="C8" s="2">
        <v>1</v>
      </c>
      <c r="D8" s="2">
        <v>12.47</v>
      </c>
      <c r="E8" s="2">
        <f t="shared" si="0"/>
        <v>12.47</v>
      </c>
      <c r="F8" s="2">
        <f t="shared" si="6"/>
        <v>13.218200000000001</v>
      </c>
      <c r="G8" s="2">
        <f t="shared" si="2"/>
        <v>0.5507583333333333</v>
      </c>
      <c r="H8" s="2">
        <v>1.5</v>
      </c>
      <c r="I8" s="2">
        <f t="shared" si="3"/>
        <v>2.7235175742536804</v>
      </c>
      <c r="J8" s="2">
        <v>1.8</v>
      </c>
      <c r="K8" s="2">
        <f t="shared" si="4"/>
        <v>3.2682210891044168</v>
      </c>
      <c r="L8" s="2">
        <v>2</v>
      </c>
      <c r="M8" s="2">
        <f t="shared" si="5"/>
        <v>3.631356765671574</v>
      </c>
    </row>
    <row r="9" spans="1:13" ht="14.25">
      <c r="A9" s="2" t="s">
        <v>19</v>
      </c>
      <c r="B9" s="2">
        <v>0.2</v>
      </c>
      <c r="C9" s="2">
        <v>1</v>
      </c>
      <c r="D9" s="2">
        <v>14.76</v>
      </c>
      <c r="E9" s="2">
        <f t="shared" si="0"/>
        <v>14.76</v>
      </c>
      <c r="F9" s="2">
        <f t="shared" si="6"/>
        <v>15.6456</v>
      </c>
      <c r="G9" s="2">
        <f t="shared" si="2"/>
        <v>0.6519</v>
      </c>
      <c r="H9" s="2">
        <v>1.5</v>
      </c>
      <c r="I9" s="2">
        <f t="shared" si="3"/>
        <v>2.300966405890474</v>
      </c>
      <c r="J9" s="2">
        <v>1.8</v>
      </c>
      <c r="K9" s="2">
        <f t="shared" si="4"/>
        <v>2.761159687068569</v>
      </c>
      <c r="L9" s="2">
        <v>2</v>
      </c>
      <c r="M9" s="2">
        <f t="shared" si="5"/>
        <v>3.067955207853965</v>
      </c>
    </row>
    <row r="10" spans="1:13" ht="12.75">
      <c r="A10" s="3" t="s">
        <v>20</v>
      </c>
      <c r="B10" s="3"/>
      <c r="C10" s="3"/>
      <c r="D10" s="3"/>
      <c r="E10" s="3">
        <v>1.9</v>
      </c>
      <c r="F10" s="2">
        <f>E10*1.21</f>
        <v>2.299</v>
      </c>
      <c r="G10" s="3"/>
      <c r="H10" s="3"/>
      <c r="I10" s="3"/>
      <c r="J10" s="3"/>
      <c r="K10" s="3"/>
      <c r="L10" s="3"/>
      <c r="M10" s="3"/>
    </row>
    <row r="11" spans="1:13" ht="12.75">
      <c r="A11" s="3"/>
      <c r="B11" s="3"/>
      <c r="C11" s="3"/>
      <c r="D11" s="3"/>
      <c r="E11" s="3">
        <f>SUM(E2:E10)</f>
        <v>217.35999999999999</v>
      </c>
      <c r="F11" s="3">
        <f>SUM(F2:F10)</f>
        <v>241.85559999999998</v>
      </c>
      <c r="G11" s="3"/>
      <c r="H11" s="3"/>
      <c r="I11" s="3"/>
      <c r="J11" s="3"/>
      <c r="K11" s="3"/>
      <c r="L11" s="3"/>
      <c r="M11" s="3"/>
    </row>
    <row r="12" spans="1:13" ht="12.75">
      <c r="A12" s="3" t="s">
        <v>21</v>
      </c>
      <c r="B12" s="3"/>
      <c r="C12" s="3"/>
      <c r="D12" s="3"/>
      <c r="E12" s="3"/>
      <c r="F12" s="3">
        <v>83</v>
      </c>
      <c r="G12" s="3"/>
      <c r="H12" s="3"/>
      <c r="I12" s="3"/>
      <c r="J12" s="3"/>
      <c r="K12" s="3"/>
      <c r="L12" s="3"/>
      <c r="M12" s="3"/>
    </row>
    <row r="13" spans="1:13" ht="12.75">
      <c r="A13" s="3" t="s">
        <v>22</v>
      </c>
      <c r="B13" s="3"/>
      <c r="C13" s="3"/>
      <c r="D13" s="3"/>
      <c r="E13" s="3"/>
      <c r="F13" s="3">
        <v>-68</v>
      </c>
      <c r="G13" s="3"/>
      <c r="H13" s="3"/>
      <c r="I13" s="3"/>
      <c r="J13" s="3"/>
      <c r="K13" s="3"/>
      <c r="L13" s="3"/>
      <c r="M13" s="3"/>
    </row>
    <row r="14" spans="2:13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3"/>
      <c r="C15" s="3"/>
      <c r="D15" s="3"/>
      <c r="E15" s="3"/>
      <c r="F15" s="3">
        <f>SUM(F11:F14)</f>
        <v>256.8556</v>
      </c>
      <c r="G15" s="3"/>
      <c r="H15" s="3"/>
      <c r="I15" s="3"/>
      <c r="J15" s="3"/>
      <c r="K15" s="3"/>
      <c r="L15" s="3"/>
      <c r="M15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zoomScale="160" zoomScaleNormal="160" workbookViewId="0" topLeftCell="A1">
      <selection activeCell="G2" sqref="G2"/>
    </sheetView>
  </sheetViews>
  <sheetFormatPr defaultColWidth="9.140625" defaultRowHeight="12.75"/>
  <cols>
    <col min="1" max="16384" width="11.57421875" style="0" customWidth="1"/>
  </cols>
  <sheetData>
    <row r="1" spans="1:13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ht="14.25">
      <c r="A2" s="2" t="s">
        <v>12</v>
      </c>
      <c r="B2" s="2">
        <v>0.25</v>
      </c>
      <c r="C2" s="2">
        <v>3</v>
      </c>
      <c r="D2" s="2">
        <v>21.36</v>
      </c>
      <c r="E2" s="2">
        <f aca="true" t="shared" si="0" ref="E2:E9">D2*C2</f>
        <v>64.08</v>
      </c>
      <c r="F2" s="2">
        <f aca="true" t="shared" si="1" ref="F2:F3">E2*1.21</f>
        <v>77.5368</v>
      </c>
      <c r="G2" s="2">
        <f aca="true" t="shared" si="2" ref="G2:G9">IF(F2=0,$A$16,F2/24/C2)</f>
        <v>1.0769</v>
      </c>
      <c r="H2" s="2">
        <v>1.5</v>
      </c>
      <c r="I2" s="2">
        <f aca="true" t="shared" si="3" ref="I2:I9">H2/$G2</f>
        <v>1.3928869904355095</v>
      </c>
      <c r="J2" s="2">
        <v>1.8</v>
      </c>
      <c r="K2" s="2">
        <f aca="true" t="shared" si="4" ref="K2:K9">J2/$G2</f>
        <v>1.6714643885226113</v>
      </c>
      <c r="L2" s="2">
        <v>2</v>
      </c>
      <c r="M2" s="2">
        <f aca="true" t="shared" si="5" ref="M2:M9">L2/$G2</f>
        <v>1.8571826539140126</v>
      </c>
    </row>
    <row r="3" spans="1:13" ht="14.25">
      <c r="A3" s="2" t="s">
        <v>13</v>
      </c>
      <c r="B3" s="2">
        <v>0.25</v>
      </c>
      <c r="C3" s="2">
        <v>2</v>
      </c>
      <c r="D3" s="2">
        <v>15.87</v>
      </c>
      <c r="E3" s="2">
        <f t="shared" si="0"/>
        <v>31.74</v>
      </c>
      <c r="F3" s="2">
        <f t="shared" si="1"/>
        <v>38.4054</v>
      </c>
      <c r="G3" s="2">
        <f t="shared" si="2"/>
        <v>0.8001125</v>
      </c>
      <c r="H3" s="2">
        <v>1.5</v>
      </c>
      <c r="I3" s="2">
        <f t="shared" si="3"/>
        <v>1.874736365198644</v>
      </c>
      <c r="J3" s="2">
        <v>1.8</v>
      </c>
      <c r="K3" s="2">
        <f t="shared" si="4"/>
        <v>2.249683638238373</v>
      </c>
      <c r="L3" s="2">
        <v>2</v>
      </c>
      <c r="M3" s="2">
        <f t="shared" si="5"/>
        <v>2.4996484869315254</v>
      </c>
    </row>
    <row r="4" spans="1:13" ht="14.25">
      <c r="A4" s="2" t="s">
        <v>14</v>
      </c>
      <c r="B4" s="2">
        <v>0.25</v>
      </c>
      <c r="C4" s="2">
        <v>6</v>
      </c>
      <c r="D4" s="2">
        <v>9.87</v>
      </c>
      <c r="E4" s="2">
        <f t="shared" si="0"/>
        <v>59.22</v>
      </c>
      <c r="F4" s="2">
        <f aca="true" t="shared" si="6" ref="F4:F9">E4*1.06</f>
        <v>62.7732</v>
      </c>
      <c r="G4" s="2">
        <f t="shared" si="2"/>
        <v>0.43592500000000006</v>
      </c>
      <c r="H4" s="2">
        <v>1.5</v>
      </c>
      <c r="I4" s="2">
        <f t="shared" si="3"/>
        <v>3.440958880541377</v>
      </c>
      <c r="J4" s="2">
        <v>1.8</v>
      </c>
      <c r="K4" s="2">
        <f t="shared" si="4"/>
        <v>4.129150656649653</v>
      </c>
      <c r="L4" s="2">
        <v>2</v>
      </c>
      <c r="M4" s="2">
        <f t="shared" si="5"/>
        <v>4.58794517405517</v>
      </c>
    </row>
    <row r="5" spans="1:13" ht="14.25">
      <c r="A5" s="2" t="s">
        <v>15</v>
      </c>
      <c r="B5" s="2">
        <v>0.25</v>
      </c>
      <c r="C5" s="2">
        <v>2</v>
      </c>
      <c r="D5" s="2">
        <v>9.87</v>
      </c>
      <c r="E5" s="2">
        <f t="shared" si="0"/>
        <v>19.74</v>
      </c>
      <c r="F5" s="2">
        <f t="shared" si="6"/>
        <v>20.9244</v>
      </c>
      <c r="G5" s="2">
        <f t="shared" si="2"/>
        <v>0.43592499999999995</v>
      </c>
      <c r="H5" s="2">
        <v>1.5</v>
      </c>
      <c r="I5" s="2">
        <f t="shared" si="3"/>
        <v>3.4409588805413778</v>
      </c>
      <c r="J5" s="2">
        <v>1.8</v>
      </c>
      <c r="K5" s="2">
        <f t="shared" si="4"/>
        <v>4.129150656649654</v>
      </c>
      <c r="L5" s="2">
        <v>2</v>
      </c>
      <c r="M5" s="2">
        <f t="shared" si="5"/>
        <v>4.587945174055171</v>
      </c>
    </row>
    <row r="6" spans="1:13" ht="14.25">
      <c r="A6" s="2" t="s">
        <v>16</v>
      </c>
      <c r="B6" s="2">
        <v>0.2</v>
      </c>
      <c r="C6" s="2">
        <v>2</v>
      </c>
      <c r="D6" s="2">
        <v>12.47</v>
      </c>
      <c r="E6" s="2">
        <f t="shared" si="0"/>
        <v>24.94</v>
      </c>
      <c r="F6" s="2">
        <f t="shared" si="6"/>
        <v>26.436400000000003</v>
      </c>
      <c r="G6" s="2">
        <f t="shared" si="2"/>
        <v>0.5507583333333333</v>
      </c>
      <c r="H6" s="2">
        <v>1.5</v>
      </c>
      <c r="I6" s="2">
        <f t="shared" si="3"/>
        <v>2.7235175742536804</v>
      </c>
      <c r="J6" s="2">
        <v>1.8</v>
      </c>
      <c r="K6" s="2">
        <f t="shared" si="4"/>
        <v>3.2682210891044168</v>
      </c>
      <c r="L6" s="2">
        <v>2</v>
      </c>
      <c r="M6" s="2">
        <f t="shared" si="5"/>
        <v>3.631356765671574</v>
      </c>
    </row>
    <row r="7" spans="1:13" ht="14.25">
      <c r="A7" s="2" t="s">
        <v>17</v>
      </c>
      <c r="B7" s="2">
        <v>0.2</v>
      </c>
      <c r="C7" s="2">
        <v>2</v>
      </c>
      <c r="D7" s="2">
        <v>12.47</v>
      </c>
      <c r="E7" s="2">
        <f t="shared" si="0"/>
        <v>24.94</v>
      </c>
      <c r="F7" s="2">
        <f t="shared" si="6"/>
        <v>26.436400000000003</v>
      </c>
      <c r="G7" s="2">
        <f t="shared" si="2"/>
        <v>0.5507583333333333</v>
      </c>
      <c r="H7" s="2">
        <v>1.5</v>
      </c>
      <c r="I7" s="2">
        <f t="shared" si="3"/>
        <v>2.7235175742536804</v>
      </c>
      <c r="J7" s="2">
        <v>1.8</v>
      </c>
      <c r="K7" s="2">
        <f t="shared" si="4"/>
        <v>3.2682210891044168</v>
      </c>
      <c r="L7" s="2">
        <v>2</v>
      </c>
      <c r="M7" s="2">
        <f t="shared" si="5"/>
        <v>3.631356765671574</v>
      </c>
    </row>
    <row r="8" spans="1:13" ht="14.25">
      <c r="A8" s="2" t="s">
        <v>18</v>
      </c>
      <c r="B8" s="2">
        <v>0.2</v>
      </c>
      <c r="C8" s="2">
        <v>0</v>
      </c>
      <c r="D8" s="2">
        <v>12.47</v>
      </c>
      <c r="E8" s="2">
        <f t="shared" si="0"/>
        <v>0</v>
      </c>
      <c r="F8" s="2">
        <f t="shared" si="6"/>
        <v>0</v>
      </c>
      <c r="G8" s="2">
        <f t="shared" si="2"/>
        <v>0</v>
      </c>
      <c r="H8" s="2">
        <v>1.5</v>
      </c>
      <c r="I8" s="2" t="e">
        <f t="shared" si="3"/>
        <v>#DIV/0!</v>
      </c>
      <c r="J8" s="2">
        <v>1.8</v>
      </c>
      <c r="K8" s="2" t="e">
        <f t="shared" si="4"/>
        <v>#DIV/0!</v>
      </c>
      <c r="L8" s="2">
        <v>2</v>
      </c>
      <c r="M8" s="2" t="e">
        <f t="shared" si="5"/>
        <v>#DIV/0!</v>
      </c>
    </row>
    <row r="9" spans="1:13" ht="14.25">
      <c r="A9" s="2" t="s">
        <v>19</v>
      </c>
      <c r="B9" s="2">
        <v>0.2</v>
      </c>
      <c r="C9" s="2">
        <v>1</v>
      </c>
      <c r="D9" s="2">
        <v>14.76</v>
      </c>
      <c r="E9" s="2">
        <f t="shared" si="0"/>
        <v>14.76</v>
      </c>
      <c r="F9" s="2">
        <f t="shared" si="6"/>
        <v>15.6456</v>
      </c>
      <c r="G9" s="2">
        <f t="shared" si="2"/>
        <v>0.6519</v>
      </c>
      <c r="H9" s="2">
        <v>1.5</v>
      </c>
      <c r="I9" s="2">
        <f t="shared" si="3"/>
        <v>2.300966405890474</v>
      </c>
      <c r="J9" s="2">
        <v>1.8</v>
      </c>
      <c r="K9" s="2">
        <f t="shared" si="4"/>
        <v>2.761159687068569</v>
      </c>
      <c r="L9" s="2">
        <v>2</v>
      </c>
      <c r="M9" s="2">
        <f t="shared" si="5"/>
        <v>3.067955207853965</v>
      </c>
    </row>
    <row r="10" spans="1:13" ht="12.75">
      <c r="A10" s="3" t="s">
        <v>20</v>
      </c>
      <c r="B10" s="3"/>
      <c r="C10" s="3"/>
      <c r="D10" s="3"/>
      <c r="E10" s="3">
        <v>1.9</v>
      </c>
      <c r="F10" s="2">
        <f>E10*1.21</f>
        <v>2.299</v>
      </c>
      <c r="G10" s="3"/>
      <c r="H10" s="3"/>
      <c r="I10" s="3"/>
      <c r="J10" s="3"/>
      <c r="K10" s="3"/>
      <c r="L10" s="3"/>
      <c r="M10" s="3"/>
    </row>
    <row r="11" spans="1:13" ht="12.75">
      <c r="A11" s="3"/>
      <c r="B11" s="3"/>
      <c r="C11" s="3"/>
      <c r="D11" s="3"/>
      <c r="E11" s="3">
        <f>SUM(E2:E10)</f>
        <v>241.32</v>
      </c>
      <c r="F11" s="3">
        <f>SUM(F2:F10)</f>
        <v>270.4572</v>
      </c>
      <c r="G11" s="3"/>
      <c r="H11" s="3"/>
      <c r="I11" s="3"/>
      <c r="J11" s="3"/>
      <c r="K11" s="3"/>
      <c r="L11" s="3"/>
      <c r="M11" s="3"/>
    </row>
    <row r="12" spans="1:13" ht="12.75">
      <c r="A12" s="3" t="s">
        <v>21</v>
      </c>
      <c r="B12" s="3"/>
      <c r="C12" s="3"/>
      <c r="D12" s="3"/>
      <c r="E12" s="3"/>
      <c r="F12" s="3">
        <v>87.5</v>
      </c>
      <c r="G12" s="3"/>
      <c r="H12" s="3"/>
      <c r="I12" s="3"/>
      <c r="J12" s="3"/>
      <c r="K12" s="3"/>
      <c r="L12" s="3"/>
      <c r="M12" s="3"/>
    </row>
    <row r="13" spans="1:13" ht="12.75">
      <c r="A13" s="3" t="s">
        <v>22</v>
      </c>
      <c r="B13" s="3"/>
      <c r="C13" s="3"/>
      <c r="D13" s="3"/>
      <c r="E13" s="3"/>
      <c r="F13" s="3">
        <v>-78</v>
      </c>
      <c r="G13" s="3"/>
      <c r="H13" s="3"/>
      <c r="I13" s="3"/>
      <c r="J13" s="3"/>
      <c r="K13" s="3"/>
      <c r="L13" s="3"/>
      <c r="M13" s="3"/>
    </row>
    <row r="14" spans="2:13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3"/>
      <c r="C15" s="3"/>
      <c r="D15" s="3"/>
      <c r="E15" s="3"/>
      <c r="F15" s="3">
        <f>SUM(F11:F14)</f>
        <v>279.9572</v>
      </c>
      <c r="G15" s="3"/>
      <c r="H15" s="3"/>
      <c r="I15" s="3"/>
      <c r="J15" s="3"/>
      <c r="K15" s="3"/>
      <c r="L15" s="3"/>
      <c r="M15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zoomScale="160" zoomScaleNormal="160" workbookViewId="0" topLeftCell="A1">
      <selection activeCell="G2" sqref="G2"/>
    </sheetView>
  </sheetViews>
  <sheetFormatPr defaultColWidth="9.140625" defaultRowHeight="12.75"/>
  <cols>
    <col min="1" max="16384" width="11.57421875" style="0" customWidth="1"/>
  </cols>
  <sheetData>
    <row r="1" spans="1:13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ht="14.25">
      <c r="A2" s="2" t="s">
        <v>12</v>
      </c>
      <c r="B2" s="2">
        <v>0.25</v>
      </c>
      <c r="C2" s="2">
        <v>2</v>
      </c>
      <c r="D2" s="2">
        <v>21.36</v>
      </c>
      <c r="E2" s="2">
        <f aca="true" t="shared" si="0" ref="E2:E9">D2*C2</f>
        <v>42.72</v>
      </c>
      <c r="F2" s="2">
        <f aca="true" t="shared" si="1" ref="F2:F3">E2*1.21</f>
        <v>51.691199999999995</v>
      </c>
      <c r="G2" s="2">
        <f aca="true" t="shared" si="2" ref="G2:G9">IF(F2=0,$A$16,F2/24/C2)</f>
        <v>1.0769</v>
      </c>
      <c r="H2" s="2">
        <v>1.5</v>
      </c>
      <c r="I2" s="2">
        <f aca="true" t="shared" si="3" ref="I2:I9">H2/$G2</f>
        <v>1.3928869904355095</v>
      </c>
      <c r="J2" s="2">
        <v>1.8</v>
      </c>
      <c r="K2" s="2">
        <f aca="true" t="shared" si="4" ref="K2:K9">J2/$G2</f>
        <v>1.6714643885226113</v>
      </c>
      <c r="L2" s="2">
        <v>2</v>
      </c>
      <c r="M2" s="2">
        <f aca="true" t="shared" si="5" ref="M2:M9">L2/$G2</f>
        <v>1.8571826539140126</v>
      </c>
    </row>
    <row r="3" spans="1:13" ht="14.25">
      <c r="A3" s="2" t="s">
        <v>13</v>
      </c>
      <c r="B3" s="2">
        <v>0.25</v>
      </c>
      <c r="C3" s="2">
        <v>2</v>
      </c>
      <c r="D3" s="2">
        <v>15.87</v>
      </c>
      <c r="E3" s="2">
        <f t="shared" si="0"/>
        <v>31.74</v>
      </c>
      <c r="F3" s="2">
        <f t="shared" si="1"/>
        <v>38.4054</v>
      </c>
      <c r="G3" s="2">
        <f t="shared" si="2"/>
        <v>0.8001125</v>
      </c>
      <c r="H3" s="2">
        <v>1.5</v>
      </c>
      <c r="I3" s="2">
        <f t="shared" si="3"/>
        <v>1.874736365198644</v>
      </c>
      <c r="J3" s="2">
        <v>1.8</v>
      </c>
      <c r="K3" s="2">
        <f t="shared" si="4"/>
        <v>2.249683638238373</v>
      </c>
      <c r="L3" s="2">
        <v>2</v>
      </c>
      <c r="M3" s="2">
        <f t="shared" si="5"/>
        <v>2.4996484869315254</v>
      </c>
    </row>
    <row r="4" spans="1:13" ht="14.25">
      <c r="A4" s="2" t="s">
        <v>14</v>
      </c>
      <c r="B4" s="2">
        <v>0.25</v>
      </c>
      <c r="C4" s="2">
        <v>6</v>
      </c>
      <c r="D4" s="2">
        <v>9.87</v>
      </c>
      <c r="E4" s="2">
        <f t="shared" si="0"/>
        <v>59.22</v>
      </c>
      <c r="F4" s="2">
        <f aca="true" t="shared" si="6" ref="F4:F9">E4*1.06</f>
        <v>62.7732</v>
      </c>
      <c r="G4" s="2">
        <f t="shared" si="2"/>
        <v>0.43592500000000006</v>
      </c>
      <c r="H4" s="2">
        <v>1.5</v>
      </c>
      <c r="I4" s="2">
        <f t="shared" si="3"/>
        <v>3.440958880541377</v>
      </c>
      <c r="J4" s="2">
        <v>1.8</v>
      </c>
      <c r="K4" s="2">
        <f t="shared" si="4"/>
        <v>4.129150656649653</v>
      </c>
      <c r="L4" s="2">
        <v>2</v>
      </c>
      <c r="M4" s="2">
        <f t="shared" si="5"/>
        <v>4.58794517405517</v>
      </c>
    </row>
    <row r="5" spans="1:13" ht="14.25">
      <c r="A5" s="2" t="s">
        <v>15</v>
      </c>
      <c r="B5" s="2">
        <v>0.25</v>
      </c>
      <c r="C5" s="2">
        <v>1</v>
      </c>
      <c r="D5" s="2">
        <v>9.87</v>
      </c>
      <c r="E5" s="2">
        <f t="shared" si="0"/>
        <v>9.87</v>
      </c>
      <c r="F5" s="2">
        <f t="shared" si="6"/>
        <v>10.4622</v>
      </c>
      <c r="G5" s="2">
        <f t="shared" si="2"/>
        <v>0.43592499999999995</v>
      </c>
      <c r="H5" s="2">
        <v>1.5</v>
      </c>
      <c r="I5" s="2">
        <f t="shared" si="3"/>
        <v>3.4409588805413778</v>
      </c>
      <c r="J5" s="2">
        <v>1.8</v>
      </c>
      <c r="K5" s="2">
        <f t="shared" si="4"/>
        <v>4.129150656649654</v>
      </c>
      <c r="L5" s="2">
        <v>2</v>
      </c>
      <c r="M5" s="2">
        <f t="shared" si="5"/>
        <v>4.587945174055171</v>
      </c>
    </row>
    <row r="6" spans="1:13" ht="14.25">
      <c r="A6" s="2" t="s">
        <v>16</v>
      </c>
      <c r="B6" s="2">
        <v>0.2</v>
      </c>
      <c r="C6" s="2">
        <v>1</v>
      </c>
      <c r="D6" s="2">
        <v>12.47</v>
      </c>
      <c r="E6" s="2">
        <f t="shared" si="0"/>
        <v>12.47</v>
      </c>
      <c r="F6" s="2">
        <f t="shared" si="6"/>
        <v>13.218200000000001</v>
      </c>
      <c r="G6" s="2">
        <f t="shared" si="2"/>
        <v>0.5507583333333333</v>
      </c>
      <c r="H6" s="2">
        <v>1.5</v>
      </c>
      <c r="I6" s="2">
        <f t="shared" si="3"/>
        <v>2.7235175742536804</v>
      </c>
      <c r="J6" s="2">
        <v>1.8</v>
      </c>
      <c r="K6" s="2">
        <f t="shared" si="4"/>
        <v>3.2682210891044168</v>
      </c>
      <c r="L6" s="2">
        <v>2</v>
      </c>
      <c r="M6" s="2">
        <f t="shared" si="5"/>
        <v>3.631356765671574</v>
      </c>
    </row>
    <row r="7" spans="1:13" ht="14.25">
      <c r="A7" s="2" t="s">
        <v>17</v>
      </c>
      <c r="B7" s="2">
        <v>0.2</v>
      </c>
      <c r="C7" s="2">
        <v>1</v>
      </c>
      <c r="D7" s="2">
        <v>12.47</v>
      </c>
      <c r="E7" s="2">
        <f t="shared" si="0"/>
        <v>12.47</v>
      </c>
      <c r="F7" s="2">
        <f t="shared" si="6"/>
        <v>13.218200000000001</v>
      </c>
      <c r="G7" s="2">
        <f t="shared" si="2"/>
        <v>0.5507583333333333</v>
      </c>
      <c r="H7" s="2">
        <v>1.5</v>
      </c>
      <c r="I7" s="2">
        <f t="shared" si="3"/>
        <v>2.7235175742536804</v>
      </c>
      <c r="J7" s="2">
        <v>1.8</v>
      </c>
      <c r="K7" s="2">
        <f t="shared" si="4"/>
        <v>3.2682210891044168</v>
      </c>
      <c r="L7" s="2">
        <v>2</v>
      </c>
      <c r="M7" s="2">
        <f t="shared" si="5"/>
        <v>3.631356765671574</v>
      </c>
    </row>
    <row r="8" spans="1:13" ht="14.25">
      <c r="A8" s="2" t="s">
        <v>18</v>
      </c>
      <c r="B8" s="2">
        <v>0.2</v>
      </c>
      <c r="C8" s="2">
        <v>1</v>
      </c>
      <c r="D8" s="2">
        <v>12.47</v>
      </c>
      <c r="E8" s="2">
        <f t="shared" si="0"/>
        <v>12.47</v>
      </c>
      <c r="F8" s="2">
        <f t="shared" si="6"/>
        <v>13.218200000000001</v>
      </c>
      <c r="G8" s="2">
        <f t="shared" si="2"/>
        <v>0.5507583333333333</v>
      </c>
      <c r="H8" s="2">
        <v>1.5</v>
      </c>
      <c r="I8" s="2">
        <f t="shared" si="3"/>
        <v>2.7235175742536804</v>
      </c>
      <c r="J8" s="2">
        <v>1.8</v>
      </c>
      <c r="K8" s="2">
        <f t="shared" si="4"/>
        <v>3.2682210891044168</v>
      </c>
      <c r="L8" s="2">
        <v>2</v>
      </c>
      <c r="M8" s="2">
        <f t="shared" si="5"/>
        <v>3.631356765671574</v>
      </c>
    </row>
    <row r="9" spans="1:13" ht="14.25">
      <c r="A9" s="2" t="s">
        <v>19</v>
      </c>
      <c r="B9" s="2">
        <v>0.2</v>
      </c>
      <c r="C9" s="2">
        <v>1</v>
      </c>
      <c r="D9" s="2">
        <v>14.76</v>
      </c>
      <c r="E9" s="2">
        <f t="shared" si="0"/>
        <v>14.76</v>
      </c>
      <c r="F9" s="2">
        <f t="shared" si="6"/>
        <v>15.6456</v>
      </c>
      <c r="G9" s="2">
        <f t="shared" si="2"/>
        <v>0.6519</v>
      </c>
      <c r="H9" s="2">
        <v>1.5</v>
      </c>
      <c r="I9" s="2">
        <f t="shared" si="3"/>
        <v>2.300966405890474</v>
      </c>
      <c r="J9" s="2">
        <v>1.8</v>
      </c>
      <c r="K9" s="2">
        <f t="shared" si="4"/>
        <v>2.761159687068569</v>
      </c>
      <c r="L9" s="2">
        <v>2</v>
      </c>
      <c r="M9" s="2">
        <f t="shared" si="5"/>
        <v>3.067955207853965</v>
      </c>
    </row>
    <row r="10" spans="1:13" ht="12.75">
      <c r="A10" s="3" t="s">
        <v>20</v>
      </c>
      <c r="B10" s="3"/>
      <c r="C10" s="3"/>
      <c r="D10" s="3"/>
      <c r="E10" s="3">
        <v>1.9</v>
      </c>
      <c r="F10" s="2">
        <f>E10*1.21</f>
        <v>2.299</v>
      </c>
      <c r="G10" s="3"/>
      <c r="H10" s="3"/>
      <c r="I10" s="3"/>
      <c r="J10" s="3"/>
      <c r="K10" s="3"/>
      <c r="L10" s="3"/>
      <c r="M10" s="3"/>
    </row>
    <row r="11" spans="1:13" ht="12.75">
      <c r="A11" s="3"/>
      <c r="B11" s="3"/>
      <c r="C11" s="3"/>
      <c r="D11" s="3"/>
      <c r="E11" s="3">
        <f>SUM(E2:E10)</f>
        <v>197.62</v>
      </c>
      <c r="F11" s="3">
        <f>SUM(F2:F10)</f>
        <v>220.9312</v>
      </c>
      <c r="G11" s="3"/>
      <c r="H11" s="3"/>
      <c r="I11" s="3"/>
      <c r="J11" s="3"/>
      <c r="K11" s="3"/>
      <c r="L11" s="3"/>
      <c r="M11" s="3"/>
    </row>
    <row r="12" spans="1:13" ht="12.75">
      <c r="A12" s="3" t="s">
        <v>21</v>
      </c>
      <c r="B12" s="3"/>
      <c r="C12" s="3"/>
      <c r="D12" s="3"/>
      <c r="E12" s="3"/>
      <c r="F12" s="3">
        <v>82.5</v>
      </c>
      <c r="G12" s="3"/>
      <c r="H12" s="3"/>
      <c r="I12" s="3"/>
      <c r="J12" s="3"/>
      <c r="K12" s="3"/>
      <c r="L12" s="3"/>
      <c r="M12" s="3"/>
    </row>
    <row r="13" spans="1:13" ht="12.75">
      <c r="A13" s="3" t="s">
        <v>22</v>
      </c>
      <c r="B13" s="3"/>
      <c r="C13" s="3"/>
      <c r="D13" s="3"/>
      <c r="E13" s="3"/>
      <c r="F13" s="3">
        <v>-83</v>
      </c>
      <c r="G13" s="3"/>
      <c r="H13" s="3"/>
      <c r="I13" s="3"/>
      <c r="J13" s="3"/>
      <c r="K13" s="3"/>
      <c r="L13" s="3"/>
      <c r="M13" s="3"/>
    </row>
    <row r="14" spans="2:13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3"/>
      <c r="C15" s="3"/>
      <c r="D15" s="3"/>
      <c r="E15" s="3"/>
      <c r="F15" s="3">
        <f>SUM(F11:F14)</f>
        <v>220.4312</v>
      </c>
      <c r="G15" s="3"/>
      <c r="H15" s="3"/>
      <c r="I15" s="3"/>
      <c r="J15" s="3"/>
      <c r="K15" s="3"/>
      <c r="L15" s="3"/>
      <c r="M15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zoomScale="160" zoomScaleNormal="160" workbookViewId="0" topLeftCell="A1">
      <selection activeCell="G2" sqref="G2"/>
    </sheetView>
  </sheetViews>
  <sheetFormatPr defaultColWidth="9.140625" defaultRowHeight="12.75"/>
  <cols>
    <col min="1" max="16384" width="11.57421875" style="0" customWidth="1"/>
  </cols>
  <sheetData>
    <row r="1" spans="1:13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ht="14.25">
      <c r="A2" s="2" t="s">
        <v>12</v>
      </c>
      <c r="B2" s="2">
        <v>0.25</v>
      </c>
      <c r="C2" s="2">
        <v>3</v>
      </c>
      <c r="D2" s="2">
        <v>22.42</v>
      </c>
      <c r="E2" s="2">
        <f aca="true" t="shared" si="0" ref="E2:E9">D2*C2</f>
        <v>67.26</v>
      </c>
      <c r="F2" s="2">
        <f aca="true" t="shared" si="1" ref="F2:F3">E2*1.21</f>
        <v>81.3846</v>
      </c>
      <c r="G2" s="2">
        <f aca="true" t="shared" si="2" ref="G2:G9">IF(F2=0,$A$16,F2/24/C2)</f>
        <v>1.1303416666666668</v>
      </c>
      <c r="H2" s="2">
        <v>1.5</v>
      </c>
      <c r="I2" s="2">
        <f aca="true" t="shared" si="3" ref="I2:I9">H2/$G2</f>
        <v>1.327032386962644</v>
      </c>
      <c r="J2" s="2">
        <v>1.8</v>
      </c>
      <c r="K2" s="2">
        <f aca="true" t="shared" si="4" ref="K2:K9">J2/$G2</f>
        <v>1.5924388643551728</v>
      </c>
      <c r="L2" s="2">
        <v>2</v>
      </c>
      <c r="M2" s="2">
        <f aca="true" t="shared" si="5" ref="M2:M9">L2/$G2</f>
        <v>1.7693765159501917</v>
      </c>
    </row>
    <row r="3" spans="1:13" ht="14.25">
      <c r="A3" s="2" t="s">
        <v>13</v>
      </c>
      <c r="B3" s="2">
        <v>0.25</v>
      </c>
      <c r="C3" s="2">
        <v>2</v>
      </c>
      <c r="D3" s="2">
        <v>16.38</v>
      </c>
      <c r="E3" s="2">
        <f t="shared" si="0"/>
        <v>32.76</v>
      </c>
      <c r="F3" s="2">
        <f t="shared" si="1"/>
        <v>39.639599999999994</v>
      </c>
      <c r="G3" s="2">
        <f t="shared" si="2"/>
        <v>0.8258249999999999</v>
      </c>
      <c r="H3" s="2">
        <v>1.5</v>
      </c>
      <c r="I3" s="2">
        <f t="shared" si="3"/>
        <v>1.8163654527290893</v>
      </c>
      <c r="J3" s="2">
        <v>1.8</v>
      </c>
      <c r="K3" s="2">
        <f t="shared" si="4"/>
        <v>2.179638543274907</v>
      </c>
      <c r="L3" s="2">
        <v>2</v>
      </c>
      <c r="M3" s="2">
        <f t="shared" si="5"/>
        <v>2.4218206036387855</v>
      </c>
    </row>
    <row r="4" spans="1:13" ht="14.25">
      <c r="A4" s="2" t="s">
        <v>14</v>
      </c>
      <c r="B4" s="2">
        <v>0.25</v>
      </c>
      <c r="C4" s="2">
        <v>7</v>
      </c>
      <c r="D4" s="2">
        <v>9.87</v>
      </c>
      <c r="E4" s="2">
        <f t="shared" si="0"/>
        <v>69.08999999999999</v>
      </c>
      <c r="F4" s="2">
        <f aca="true" t="shared" si="6" ref="F4:F9">E4*1.06</f>
        <v>73.2354</v>
      </c>
      <c r="G4" s="2">
        <f t="shared" si="2"/>
        <v>0.435925</v>
      </c>
      <c r="H4" s="2">
        <v>1.5</v>
      </c>
      <c r="I4" s="2">
        <f t="shared" si="3"/>
        <v>3.4409588805413773</v>
      </c>
      <c r="J4" s="2">
        <v>1.8</v>
      </c>
      <c r="K4" s="2">
        <f t="shared" si="4"/>
        <v>4.129150656649653</v>
      </c>
      <c r="L4" s="2">
        <v>2</v>
      </c>
      <c r="M4" s="2">
        <f t="shared" si="5"/>
        <v>4.58794517405517</v>
      </c>
    </row>
    <row r="5" spans="1:13" ht="14.25">
      <c r="A5" s="2" t="s">
        <v>15</v>
      </c>
      <c r="B5" s="2">
        <v>0.25</v>
      </c>
      <c r="C5" s="2">
        <v>2</v>
      </c>
      <c r="D5" s="2">
        <v>9.87</v>
      </c>
      <c r="E5" s="2">
        <f t="shared" si="0"/>
        <v>19.74</v>
      </c>
      <c r="F5" s="2">
        <f t="shared" si="6"/>
        <v>20.9244</v>
      </c>
      <c r="G5" s="2">
        <f t="shared" si="2"/>
        <v>0.43592499999999995</v>
      </c>
      <c r="H5" s="2">
        <v>1.5</v>
      </c>
      <c r="I5" s="2">
        <f t="shared" si="3"/>
        <v>3.4409588805413778</v>
      </c>
      <c r="J5" s="2">
        <v>1.8</v>
      </c>
      <c r="K5" s="2">
        <f t="shared" si="4"/>
        <v>4.129150656649654</v>
      </c>
      <c r="L5" s="2">
        <v>2</v>
      </c>
      <c r="M5" s="2">
        <f t="shared" si="5"/>
        <v>4.587945174055171</v>
      </c>
    </row>
    <row r="6" spans="1:13" ht="14.25">
      <c r="A6" s="2" t="s">
        <v>16</v>
      </c>
      <c r="B6" s="2">
        <v>0.2</v>
      </c>
      <c r="C6" s="2">
        <v>1</v>
      </c>
      <c r="D6" s="2">
        <v>12.47</v>
      </c>
      <c r="E6" s="2">
        <f t="shared" si="0"/>
        <v>12.47</v>
      </c>
      <c r="F6" s="2">
        <f t="shared" si="6"/>
        <v>13.218200000000001</v>
      </c>
      <c r="G6" s="2">
        <f t="shared" si="2"/>
        <v>0.5507583333333333</v>
      </c>
      <c r="H6" s="2">
        <v>1.5</v>
      </c>
      <c r="I6" s="2">
        <f t="shared" si="3"/>
        <v>2.7235175742536804</v>
      </c>
      <c r="J6" s="2">
        <v>1.8</v>
      </c>
      <c r="K6" s="2">
        <f t="shared" si="4"/>
        <v>3.2682210891044168</v>
      </c>
      <c r="L6" s="2">
        <v>2</v>
      </c>
      <c r="M6" s="2">
        <f t="shared" si="5"/>
        <v>3.631356765671574</v>
      </c>
    </row>
    <row r="7" spans="1:13" ht="14.25">
      <c r="A7" s="2" t="s">
        <v>17</v>
      </c>
      <c r="B7" s="2">
        <v>0.2</v>
      </c>
      <c r="C7" s="2">
        <v>1</v>
      </c>
      <c r="D7" s="2">
        <v>12.47</v>
      </c>
      <c r="E7" s="2">
        <f t="shared" si="0"/>
        <v>12.47</v>
      </c>
      <c r="F7" s="2">
        <f t="shared" si="6"/>
        <v>13.218200000000001</v>
      </c>
      <c r="G7" s="2">
        <f t="shared" si="2"/>
        <v>0.5507583333333333</v>
      </c>
      <c r="H7" s="2">
        <v>1.5</v>
      </c>
      <c r="I7" s="2">
        <f t="shared" si="3"/>
        <v>2.7235175742536804</v>
      </c>
      <c r="J7" s="2">
        <v>1.8</v>
      </c>
      <c r="K7" s="2">
        <f t="shared" si="4"/>
        <v>3.2682210891044168</v>
      </c>
      <c r="L7" s="2">
        <v>2</v>
      </c>
      <c r="M7" s="2">
        <f t="shared" si="5"/>
        <v>3.631356765671574</v>
      </c>
    </row>
    <row r="8" spans="1:13" ht="14.25">
      <c r="A8" s="2" t="s">
        <v>18</v>
      </c>
      <c r="B8" s="2">
        <v>0.2</v>
      </c>
      <c r="C8" s="2">
        <v>1</v>
      </c>
      <c r="D8" s="2">
        <v>12.47</v>
      </c>
      <c r="E8" s="2">
        <f t="shared" si="0"/>
        <v>12.47</v>
      </c>
      <c r="F8" s="2">
        <f t="shared" si="6"/>
        <v>13.218200000000001</v>
      </c>
      <c r="G8" s="2">
        <f t="shared" si="2"/>
        <v>0.5507583333333333</v>
      </c>
      <c r="H8" s="2">
        <v>1.5</v>
      </c>
      <c r="I8" s="2">
        <f t="shared" si="3"/>
        <v>2.7235175742536804</v>
      </c>
      <c r="J8" s="2">
        <v>1.8</v>
      </c>
      <c r="K8" s="2">
        <f t="shared" si="4"/>
        <v>3.2682210891044168</v>
      </c>
      <c r="L8" s="2">
        <v>2</v>
      </c>
      <c r="M8" s="2">
        <f t="shared" si="5"/>
        <v>3.631356765671574</v>
      </c>
    </row>
    <row r="9" spans="1:13" ht="14.25">
      <c r="A9" s="2" t="s">
        <v>19</v>
      </c>
      <c r="B9" s="2">
        <v>0.2</v>
      </c>
      <c r="C9" s="2">
        <v>0</v>
      </c>
      <c r="D9" s="2">
        <v>14.76</v>
      </c>
      <c r="E9" s="2">
        <f t="shared" si="0"/>
        <v>0</v>
      </c>
      <c r="F9" s="2">
        <f t="shared" si="6"/>
        <v>0</v>
      </c>
      <c r="G9" s="2">
        <f t="shared" si="2"/>
        <v>0</v>
      </c>
      <c r="H9" s="2">
        <v>1.5</v>
      </c>
      <c r="I9" s="2" t="e">
        <f t="shared" si="3"/>
        <v>#DIV/0!</v>
      </c>
      <c r="J9" s="2">
        <v>1.8</v>
      </c>
      <c r="K9" s="2" t="e">
        <f t="shared" si="4"/>
        <v>#DIV/0!</v>
      </c>
      <c r="L9" s="2">
        <v>2</v>
      </c>
      <c r="M9" s="2" t="e">
        <f t="shared" si="5"/>
        <v>#DIV/0!</v>
      </c>
    </row>
    <row r="10" spans="1:13" ht="12.75">
      <c r="A10" s="3" t="s">
        <v>20</v>
      </c>
      <c r="B10" s="3"/>
      <c r="C10" s="3"/>
      <c r="D10" s="3"/>
      <c r="E10" s="3">
        <v>1.9</v>
      </c>
      <c r="F10" s="2">
        <f>E10*1.21</f>
        <v>2.299</v>
      </c>
      <c r="G10" s="3"/>
      <c r="H10" s="3"/>
      <c r="I10" s="3"/>
      <c r="J10" s="3"/>
      <c r="K10" s="3"/>
      <c r="L10" s="3"/>
      <c r="M10" s="3"/>
    </row>
    <row r="11" spans="1:13" ht="12.75">
      <c r="A11" s="3"/>
      <c r="B11" s="3"/>
      <c r="C11" s="3"/>
      <c r="D11" s="3"/>
      <c r="E11" s="3">
        <f>SUM(E2:E10)</f>
        <v>228.16000000000003</v>
      </c>
      <c r="F11" s="3">
        <f>SUM(F2:F10)</f>
        <v>257.1376</v>
      </c>
      <c r="G11" s="3"/>
      <c r="H11" s="3"/>
      <c r="I11" s="3"/>
      <c r="J11" s="3"/>
      <c r="K11" s="3"/>
      <c r="L11" s="3"/>
      <c r="M11" s="3"/>
    </row>
    <row r="12" spans="1:13" ht="12.75">
      <c r="A12" s="3" t="s">
        <v>21</v>
      </c>
      <c r="B12" s="3"/>
      <c r="C12" s="3"/>
      <c r="D12" s="3"/>
      <c r="E12" s="3"/>
      <c r="F12" s="3">
        <v>82.5</v>
      </c>
      <c r="G12" s="3"/>
      <c r="H12" s="3"/>
      <c r="I12" s="3"/>
      <c r="J12" s="3"/>
      <c r="K12" s="3"/>
      <c r="L12" s="3"/>
      <c r="M12" s="3"/>
    </row>
    <row r="13" spans="1:13" ht="12.75">
      <c r="A13" s="3" t="s">
        <v>22</v>
      </c>
      <c r="B13" s="3"/>
      <c r="C13" s="3"/>
      <c r="D13" s="3"/>
      <c r="E13" s="3"/>
      <c r="F13" s="3">
        <v>-83</v>
      </c>
      <c r="G13" s="3"/>
      <c r="H13" s="3"/>
      <c r="I13" s="3"/>
      <c r="J13" s="3"/>
      <c r="K13" s="3"/>
      <c r="L13" s="3"/>
      <c r="M13" s="3"/>
    </row>
    <row r="14" spans="2:13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3"/>
      <c r="C15" s="3"/>
      <c r="D15" s="3"/>
      <c r="E15" s="3"/>
      <c r="F15" s="3">
        <f>SUM(F11:F14)</f>
        <v>256.6376</v>
      </c>
      <c r="G15" s="3"/>
      <c r="H15" s="3"/>
      <c r="I15" s="3"/>
      <c r="J15" s="3"/>
      <c r="K15" s="3"/>
      <c r="L15" s="3"/>
      <c r="M15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5"/>
  <sheetViews>
    <sheetView zoomScale="160" zoomScaleNormal="160" workbookViewId="0" topLeftCell="A1">
      <selection activeCell="H24" sqref="H24"/>
    </sheetView>
  </sheetViews>
  <sheetFormatPr defaultColWidth="9.140625" defaultRowHeight="12.75"/>
  <cols>
    <col min="1" max="1" width="21.140625" style="3" customWidth="1"/>
    <col min="2" max="13" width="7.57421875" style="3" customWidth="1"/>
    <col min="14" max="16384" width="11.57421875" style="3" customWidth="1"/>
  </cols>
  <sheetData>
    <row r="1" spans="1:13" ht="24.7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ht="14.25">
      <c r="A2" s="2" t="s">
        <v>12</v>
      </c>
      <c r="B2" s="2">
        <v>0.25</v>
      </c>
      <c r="C2" s="2">
        <v>3</v>
      </c>
      <c r="D2" s="2">
        <v>22.42</v>
      </c>
      <c r="E2" s="2">
        <f aca="true" t="shared" si="0" ref="E2:E9">D2*C2</f>
        <v>67.26</v>
      </c>
      <c r="F2" s="2">
        <f aca="true" t="shared" si="1" ref="F2:F3">E2*1.21</f>
        <v>81.3846</v>
      </c>
      <c r="G2" s="2">
        <f aca="true" t="shared" si="2" ref="G2:G9">IF(F2=0,$A$16,F2/24/C2)</f>
        <v>1.1303416666666668</v>
      </c>
      <c r="H2" s="2">
        <v>1.5</v>
      </c>
      <c r="I2" s="2">
        <f aca="true" t="shared" si="3" ref="I2:I9">H2/$G2</f>
        <v>1.327032386962644</v>
      </c>
      <c r="J2" s="2">
        <v>1.8</v>
      </c>
      <c r="K2" s="2">
        <f aca="true" t="shared" si="4" ref="K2:K9">J2/$G2</f>
        <v>1.5924388643551728</v>
      </c>
      <c r="L2" s="2">
        <v>2</v>
      </c>
      <c r="M2" s="2">
        <f aca="true" t="shared" si="5" ref="M2:M9">L2/$G2</f>
        <v>1.7693765159501917</v>
      </c>
    </row>
    <row r="3" spans="1:13" ht="14.25">
      <c r="A3" s="2" t="s">
        <v>13</v>
      </c>
      <c r="B3" s="2">
        <v>0.25</v>
      </c>
      <c r="C3" s="2">
        <v>2</v>
      </c>
      <c r="D3" s="2">
        <v>16.38</v>
      </c>
      <c r="E3" s="2">
        <f t="shared" si="0"/>
        <v>32.76</v>
      </c>
      <c r="F3" s="2">
        <f t="shared" si="1"/>
        <v>39.639599999999994</v>
      </c>
      <c r="G3" s="2">
        <f t="shared" si="2"/>
        <v>0.8258249999999999</v>
      </c>
      <c r="H3" s="2">
        <v>1.5</v>
      </c>
      <c r="I3" s="2">
        <f t="shared" si="3"/>
        <v>1.8163654527290893</v>
      </c>
      <c r="J3" s="2">
        <v>1.8</v>
      </c>
      <c r="K3" s="2">
        <f t="shared" si="4"/>
        <v>2.179638543274907</v>
      </c>
      <c r="L3" s="2">
        <v>2</v>
      </c>
      <c r="M3" s="2">
        <f t="shared" si="5"/>
        <v>2.4218206036387855</v>
      </c>
    </row>
    <row r="4" spans="1:13" ht="14.25">
      <c r="A4" s="2" t="s">
        <v>14</v>
      </c>
      <c r="B4" s="2">
        <v>0.25</v>
      </c>
      <c r="C4" s="2">
        <v>4</v>
      </c>
      <c r="D4" s="2">
        <v>9.87</v>
      </c>
      <c r="E4" s="2">
        <f t="shared" si="0"/>
        <v>39.48</v>
      </c>
      <c r="F4" s="2">
        <f aca="true" t="shared" si="6" ref="F4:F9">E4*1.06</f>
        <v>41.8488</v>
      </c>
      <c r="G4" s="2">
        <f t="shared" si="2"/>
        <v>0.43592499999999995</v>
      </c>
      <c r="H4" s="2">
        <v>1.5</v>
      </c>
      <c r="I4" s="2">
        <f t="shared" si="3"/>
        <v>3.4409588805413778</v>
      </c>
      <c r="J4" s="2">
        <v>1.8</v>
      </c>
      <c r="K4" s="2">
        <f t="shared" si="4"/>
        <v>4.129150656649654</v>
      </c>
      <c r="L4" s="2">
        <v>2</v>
      </c>
      <c r="M4" s="2">
        <f t="shared" si="5"/>
        <v>4.587945174055171</v>
      </c>
    </row>
    <row r="5" spans="1:13" ht="14.25">
      <c r="A5" s="2" t="s">
        <v>15</v>
      </c>
      <c r="B5" s="2">
        <v>0.25</v>
      </c>
      <c r="C5" s="2">
        <v>2</v>
      </c>
      <c r="D5" s="2">
        <v>9.87</v>
      </c>
      <c r="E5" s="2">
        <f t="shared" si="0"/>
        <v>19.74</v>
      </c>
      <c r="F5" s="2">
        <f t="shared" si="6"/>
        <v>20.9244</v>
      </c>
      <c r="G5" s="2">
        <f t="shared" si="2"/>
        <v>0.43592499999999995</v>
      </c>
      <c r="H5" s="2">
        <v>1.5</v>
      </c>
      <c r="I5" s="2">
        <f t="shared" si="3"/>
        <v>3.4409588805413778</v>
      </c>
      <c r="J5" s="2">
        <v>1.8</v>
      </c>
      <c r="K5" s="2">
        <f t="shared" si="4"/>
        <v>4.129150656649654</v>
      </c>
      <c r="L5" s="2">
        <v>2</v>
      </c>
      <c r="M5" s="2">
        <f t="shared" si="5"/>
        <v>4.587945174055171</v>
      </c>
    </row>
    <row r="6" spans="1:13" ht="14.25">
      <c r="A6" s="2" t="s">
        <v>16</v>
      </c>
      <c r="B6" s="2">
        <v>0.2</v>
      </c>
      <c r="C6" s="2">
        <v>1</v>
      </c>
      <c r="D6" s="2">
        <v>12.47</v>
      </c>
      <c r="E6" s="2">
        <f t="shared" si="0"/>
        <v>12.47</v>
      </c>
      <c r="F6" s="2">
        <f t="shared" si="6"/>
        <v>13.218200000000001</v>
      </c>
      <c r="G6" s="2">
        <f t="shared" si="2"/>
        <v>0.5507583333333333</v>
      </c>
      <c r="H6" s="2">
        <v>1.5</v>
      </c>
      <c r="I6" s="2">
        <f t="shared" si="3"/>
        <v>2.7235175742536804</v>
      </c>
      <c r="J6" s="2">
        <v>1.8</v>
      </c>
      <c r="K6" s="2">
        <f t="shared" si="4"/>
        <v>3.2682210891044168</v>
      </c>
      <c r="L6" s="2">
        <v>2</v>
      </c>
      <c r="M6" s="2">
        <f t="shared" si="5"/>
        <v>3.631356765671574</v>
      </c>
    </row>
    <row r="7" spans="1:13" ht="14.25">
      <c r="A7" s="2" t="s">
        <v>17</v>
      </c>
      <c r="B7" s="2">
        <v>0.2</v>
      </c>
      <c r="C7" s="2">
        <v>1</v>
      </c>
      <c r="D7" s="2">
        <v>12.47</v>
      </c>
      <c r="E7" s="2">
        <f t="shared" si="0"/>
        <v>12.47</v>
      </c>
      <c r="F7" s="2">
        <f t="shared" si="6"/>
        <v>13.218200000000001</v>
      </c>
      <c r="G7" s="2">
        <f t="shared" si="2"/>
        <v>0.5507583333333333</v>
      </c>
      <c r="H7" s="2">
        <v>1.5</v>
      </c>
      <c r="I7" s="2">
        <f t="shared" si="3"/>
        <v>2.7235175742536804</v>
      </c>
      <c r="J7" s="2">
        <v>1.8</v>
      </c>
      <c r="K7" s="2">
        <f t="shared" si="4"/>
        <v>3.2682210891044168</v>
      </c>
      <c r="L7" s="2">
        <v>2</v>
      </c>
      <c r="M7" s="2">
        <f t="shared" si="5"/>
        <v>3.631356765671574</v>
      </c>
    </row>
    <row r="8" spans="1:13" ht="14.25">
      <c r="A8" s="2" t="s">
        <v>18</v>
      </c>
      <c r="B8" s="2">
        <v>0.2</v>
      </c>
      <c r="C8" s="2">
        <v>1</v>
      </c>
      <c r="D8" s="2">
        <v>12.47</v>
      </c>
      <c r="E8" s="2">
        <f t="shared" si="0"/>
        <v>12.47</v>
      </c>
      <c r="F8" s="2">
        <f t="shared" si="6"/>
        <v>13.218200000000001</v>
      </c>
      <c r="G8" s="2">
        <f t="shared" si="2"/>
        <v>0.5507583333333333</v>
      </c>
      <c r="H8" s="2">
        <v>1.5</v>
      </c>
      <c r="I8" s="2">
        <f t="shared" si="3"/>
        <v>2.7235175742536804</v>
      </c>
      <c r="J8" s="2">
        <v>1.8</v>
      </c>
      <c r="K8" s="2">
        <f t="shared" si="4"/>
        <v>3.2682210891044168</v>
      </c>
      <c r="L8" s="2">
        <v>2</v>
      </c>
      <c r="M8" s="2">
        <f t="shared" si="5"/>
        <v>3.631356765671574</v>
      </c>
    </row>
    <row r="9" spans="1:13" ht="14.25">
      <c r="A9" s="2" t="s">
        <v>19</v>
      </c>
      <c r="B9" s="2">
        <v>0.2</v>
      </c>
      <c r="C9" s="2">
        <v>1</v>
      </c>
      <c r="D9" s="2">
        <v>14.76</v>
      </c>
      <c r="E9" s="2">
        <f t="shared" si="0"/>
        <v>14.76</v>
      </c>
      <c r="F9" s="2">
        <f t="shared" si="6"/>
        <v>15.6456</v>
      </c>
      <c r="G9" s="2">
        <f t="shared" si="2"/>
        <v>0.6519</v>
      </c>
      <c r="H9" s="2">
        <v>1.5</v>
      </c>
      <c r="I9" s="2">
        <f t="shared" si="3"/>
        <v>2.300966405890474</v>
      </c>
      <c r="J9" s="2">
        <v>1.8</v>
      </c>
      <c r="K9" s="2">
        <f t="shared" si="4"/>
        <v>2.761159687068569</v>
      </c>
      <c r="L9" s="2">
        <v>2</v>
      </c>
      <c r="M9" s="2">
        <f t="shared" si="5"/>
        <v>3.067955207853965</v>
      </c>
    </row>
    <row r="10" spans="1:6" ht="12.75">
      <c r="A10" s="3" t="s">
        <v>20</v>
      </c>
      <c r="E10" s="3">
        <v>1.9</v>
      </c>
      <c r="F10" s="2">
        <f>E10*1.21</f>
        <v>2.299</v>
      </c>
    </row>
    <row r="11" spans="5:6" ht="12.75">
      <c r="E11" s="3">
        <f>SUM(E2:E10)</f>
        <v>213.31</v>
      </c>
      <c r="F11" s="3">
        <f>SUM(F2:F10)</f>
        <v>241.39659999999998</v>
      </c>
    </row>
    <row r="12" spans="1:6" ht="12.75">
      <c r="A12" s="3" t="s">
        <v>21</v>
      </c>
      <c r="F12" s="3">
        <v>72.5</v>
      </c>
    </row>
    <row r="13" spans="1:6" ht="12.75">
      <c r="A13" s="3" t="s">
        <v>22</v>
      </c>
      <c r="F13" s="3">
        <v>-88</v>
      </c>
    </row>
    <row r="14" ht="12.75">
      <c r="A14"/>
    </row>
    <row r="15" ht="12.75">
      <c r="F15" s="3">
        <f>SUM(F11:F14)</f>
        <v>225.89659999999998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zoomScale="160" zoomScaleNormal="160" workbookViewId="0" topLeftCell="A1">
      <selection activeCell="F14" sqref="F14"/>
    </sheetView>
  </sheetViews>
  <sheetFormatPr defaultColWidth="9.140625" defaultRowHeight="12.75"/>
  <cols>
    <col min="1" max="1" width="22.140625" style="0" customWidth="1"/>
    <col min="2" max="16384" width="11.57421875" style="0" customWidth="1"/>
  </cols>
  <sheetData>
    <row r="1" spans="1:13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ht="14.25">
      <c r="A2" s="2" t="s">
        <v>12</v>
      </c>
      <c r="B2" s="2">
        <v>0.25</v>
      </c>
      <c r="C2" s="2">
        <v>2</v>
      </c>
      <c r="D2" s="2">
        <v>22.42</v>
      </c>
      <c r="E2" s="2">
        <f aca="true" t="shared" si="0" ref="E2:E9">D2*C2</f>
        <v>44.84</v>
      </c>
      <c r="F2" s="2">
        <f aca="true" t="shared" si="1" ref="F2:F3">E2*1.21</f>
        <v>54.2564</v>
      </c>
      <c r="G2" s="2">
        <f aca="true" t="shared" si="2" ref="G2:G9">IF(F2=0,$A$16,F2/24/C2)</f>
        <v>1.1303416666666666</v>
      </c>
      <c r="H2" s="2">
        <v>1.5</v>
      </c>
      <c r="I2" s="2">
        <f aca="true" t="shared" si="3" ref="I2:I9">H2/$G2</f>
        <v>1.3270323869626441</v>
      </c>
      <c r="J2" s="2">
        <v>1.8</v>
      </c>
      <c r="K2" s="2">
        <f aca="true" t="shared" si="4" ref="K2:K9">J2/$G2</f>
        <v>1.592438864355173</v>
      </c>
      <c r="L2" s="2">
        <v>2</v>
      </c>
      <c r="M2" s="2">
        <f aca="true" t="shared" si="5" ref="M2:M9">L2/$G2</f>
        <v>1.7693765159501922</v>
      </c>
    </row>
    <row r="3" spans="1:13" ht="14.25">
      <c r="A3" s="2" t="s">
        <v>13</v>
      </c>
      <c r="B3" s="2">
        <v>0.25</v>
      </c>
      <c r="C3" s="2">
        <v>3</v>
      </c>
      <c r="D3" s="2">
        <v>16.38</v>
      </c>
      <c r="E3" s="2">
        <f t="shared" si="0"/>
        <v>49.14</v>
      </c>
      <c r="F3" s="2">
        <f t="shared" si="1"/>
        <v>59.4594</v>
      </c>
      <c r="G3" s="2">
        <f t="shared" si="2"/>
        <v>0.825825</v>
      </c>
      <c r="H3" s="2">
        <v>1.5</v>
      </c>
      <c r="I3" s="2">
        <f t="shared" si="3"/>
        <v>1.8163654527290891</v>
      </c>
      <c r="J3" s="2">
        <v>1.8</v>
      </c>
      <c r="K3" s="2">
        <f t="shared" si="4"/>
        <v>2.179638543274907</v>
      </c>
      <c r="L3" s="2">
        <v>2</v>
      </c>
      <c r="M3" s="2">
        <f t="shared" si="5"/>
        <v>2.4218206036387855</v>
      </c>
    </row>
    <row r="4" spans="1:13" ht="14.25">
      <c r="A4" s="2" t="s">
        <v>14</v>
      </c>
      <c r="B4" s="2">
        <v>0.25</v>
      </c>
      <c r="C4" s="2">
        <v>7</v>
      </c>
      <c r="D4" s="2">
        <v>10.08</v>
      </c>
      <c r="E4" s="2">
        <f t="shared" si="0"/>
        <v>70.56</v>
      </c>
      <c r="F4" s="2">
        <f aca="true" t="shared" si="6" ref="F4:F9">E4*1.06</f>
        <v>74.79360000000001</v>
      </c>
      <c r="G4" s="2">
        <f t="shared" si="2"/>
        <v>0.4452000000000001</v>
      </c>
      <c r="H4" s="2">
        <v>1.5</v>
      </c>
      <c r="I4" s="2">
        <f t="shared" si="3"/>
        <v>3.369272237196765</v>
      </c>
      <c r="J4" s="2">
        <v>1.8</v>
      </c>
      <c r="K4" s="2">
        <f t="shared" si="4"/>
        <v>4.043126684636118</v>
      </c>
      <c r="L4" s="2">
        <v>2</v>
      </c>
      <c r="M4" s="2">
        <f t="shared" si="5"/>
        <v>4.49236298292902</v>
      </c>
    </row>
    <row r="5" spans="1:13" ht="14.25">
      <c r="A5" s="2" t="s">
        <v>15</v>
      </c>
      <c r="B5" s="2">
        <v>0.25</v>
      </c>
      <c r="C5" s="2">
        <v>3</v>
      </c>
      <c r="D5" s="2">
        <v>10.08</v>
      </c>
      <c r="E5" s="2">
        <f t="shared" si="0"/>
        <v>30.240000000000002</v>
      </c>
      <c r="F5" s="2">
        <f t="shared" si="6"/>
        <v>32.0544</v>
      </c>
      <c r="G5" s="2">
        <f t="shared" si="2"/>
        <v>0.44520000000000004</v>
      </c>
      <c r="H5" s="2">
        <v>1.5</v>
      </c>
      <c r="I5" s="2">
        <f t="shared" si="3"/>
        <v>3.3692722371967654</v>
      </c>
      <c r="J5" s="2">
        <v>1.8</v>
      </c>
      <c r="K5" s="2">
        <f t="shared" si="4"/>
        <v>4.0431266846361185</v>
      </c>
      <c r="L5" s="2">
        <v>2</v>
      </c>
      <c r="M5" s="2">
        <f t="shared" si="5"/>
        <v>4.49236298292902</v>
      </c>
    </row>
    <row r="6" spans="1:13" ht="14.25">
      <c r="A6" s="2" t="s">
        <v>16</v>
      </c>
      <c r="B6" s="2">
        <v>0.2</v>
      </c>
      <c r="C6" s="2">
        <v>2</v>
      </c>
      <c r="D6" s="2">
        <v>12.85</v>
      </c>
      <c r="E6" s="2">
        <f t="shared" si="0"/>
        <v>25.7</v>
      </c>
      <c r="F6" s="2">
        <f t="shared" si="6"/>
        <v>27.242</v>
      </c>
      <c r="G6" s="2">
        <f t="shared" si="2"/>
        <v>0.5675416666666667</v>
      </c>
      <c r="H6" s="2">
        <v>1.5</v>
      </c>
      <c r="I6" s="2">
        <f t="shared" si="3"/>
        <v>2.642977754937229</v>
      </c>
      <c r="J6" s="2">
        <v>1.8</v>
      </c>
      <c r="K6" s="2">
        <f t="shared" si="4"/>
        <v>3.171573305924675</v>
      </c>
      <c r="L6" s="2">
        <v>2</v>
      </c>
      <c r="M6" s="2">
        <f t="shared" si="5"/>
        <v>3.523970339916305</v>
      </c>
    </row>
    <row r="7" spans="1:13" ht="14.25">
      <c r="A7" s="2" t="s">
        <v>17</v>
      </c>
      <c r="B7" s="2">
        <v>0.2</v>
      </c>
      <c r="C7" s="2">
        <v>2</v>
      </c>
      <c r="D7" s="2">
        <v>12.85</v>
      </c>
      <c r="E7" s="2">
        <f t="shared" si="0"/>
        <v>25.7</v>
      </c>
      <c r="F7" s="2">
        <f t="shared" si="6"/>
        <v>27.242</v>
      </c>
      <c r="G7" s="2">
        <f t="shared" si="2"/>
        <v>0.5675416666666667</v>
      </c>
      <c r="H7" s="2">
        <v>1.5</v>
      </c>
      <c r="I7" s="2">
        <f t="shared" si="3"/>
        <v>2.642977754937229</v>
      </c>
      <c r="J7" s="2">
        <v>1.8</v>
      </c>
      <c r="K7" s="2">
        <f t="shared" si="4"/>
        <v>3.171573305924675</v>
      </c>
      <c r="L7" s="2">
        <v>2</v>
      </c>
      <c r="M7" s="2">
        <f t="shared" si="5"/>
        <v>3.523970339916305</v>
      </c>
    </row>
    <row r="8" spans="1:13" ht="14.25">
      <c r="A8" s="2" t="s">
        <v>18</v>
      </c>
      <c r="B8" s="2">
        <v>0.2</v>
      </c>
      <c r="C8" s="2">
        <v>1</v>
      </c>
      <c r="D8" s="2">
        <v>12.85</v>
      </c>
      <c r="E8" s="2">
        <f t="shared" si="0"/>
        <v>12.85</v>
      </c>
      <c r="F8" s="2">
        <f t="shared" si="6"/>
        <v>13.621</v>
      </c>
      <c r="G8" s="2">
        <f t="shared" si="2"/>
        <v>0.5675416666666667</v>
      </c>
      <c r="H8" s="2">
        <v>1.5</v>
      </c>
      <c r="I8" s="2">
        <f t="shared" si="3"/>
        <v>2.642977754937229</v>
      </c>
      <c r="J8" s="2">
        <v>1.8</v>
      </c>
      <c r="K8" s="2">
        <f t="shared" si="4"/>
        <v>3.171573305924675</v>
      </c>
      <c r="L8" s="2">
        <v>2</v>
      </c>
      <c r="M8" s="2">
        <f t="shared" si="5"/>
        <v>3.523970339916305</v>
      </c>
    </row>
    <row r="9" spans="1:13" ht="14.25">
      <c r="A9" s="2" t="s">
        <v>19</v>
      </c>
      <c r="B9" s="2">
        <v>0.2</v>
      </c>
      <c r="C9" s="2"/>
      <c r="D9" s="2">
        <v>14.76</v>
      </c>
      <c r="E9" s="2">
        <f t="shared" si="0"/>
        <v>0</v>
      </c>
      <c r="F9" s="2">
        <f t="shared" si="6"/>
        <v>0</v>
      </c>
      <c r="G9" s="2">
        <f t="shared" si="2"/>
        <v>0</v>
      </c>
      <c r="H9" s="2">
        <v>1.5</v>
      </c>
      <c r="I9" s="2" t="e">
        <f t="shared" si="3"/>
        <v>#DIV/0!</v>
      </c>
      <c r="J9" s="2">
        <v>1.8</v>
      </c>
      <c r="K9" s="2" t="e">
        <f t="shared" si="4"/>
        <v>#DIV/0!</v>
      </c>
      <c r="L9" s="2">
        <v>2</v>
      </c>
      <c r="M9" s="2" t="e">
        <f t="shared" si="5"/>
        <v>#DIV/0!</v>
      </c>
    </row>
    <row r="10" spans="1:13" ht="12.75">
      <c r="A10" s="3" t="s">
        <v>20</v>
      </c>
      <c r="B10" s="3"/>
      <c r="C10" s="3"/>
      <c r="D10" s="3"/>
      <c r="E10" s="3">
        <v>1.9</v>
      </c>
      <c r="F10" s="2">
        <f>E10*1.21</f>
        <v>2.299</v>
      </c>
      <c r="G10" s="3"/>
      <c r="H10" s="3"/>
      <c r="I10" s="3"/>
      <c r="J10" s="3"/>
      <c r="K10" s="3"/>
      <c r="L10" s="3"/>
      <c r="M10" s="3"/>
    </row>
    <row r="11" spans="1:13" ht="12.75">
      <c r="A11" s="3"/>
      <c r="B11" s="3"/>
      <c r="C11" s="3"/>
      <c r="D11" s="3"/>
      <c r="E11" s="3">
        <f>SUM(E2:E10)</f>
        <v>260.92999999999995</v>
      </c>
      <c r="F11" s="3">
        <f>SUM(F2:F10)</f>
        <v>290.9678</v>
      </c>
      <c r="G11" s="3"/>
      <c r="H11" s="3"/>
      <c r="I11" s="3"/>
      <c r="J11" s="3"/>
      <c r="K11" s="3"/>
      <c r="L11" s="3"/>
      <c r="M11" s="3"/>
    </row>
    <row r="12" spans="1:13" ht="12.75">
      <c r="A12" s="3" t="s">
        <v>21</v>
      </c>
      <c r="B12" s="3"/>
      <c r="C12" s="3"/>
      <c r="D12" s="3"/>
      <c r="E12" s="3"/>
      <c r="F12" s="3">
        <v>97.5</v>
      </c>
      <c r="G12" s="3"/>
      <c r="H12" s="3"/>
      <c r="I12" s="3"/>
      <c r="J12" s="3"/>
      <c r="K12" s="3"/>
      <c r="L12" s="3"/>
      <c r="M12" s="3"/>
    </row>
    <row r="13" spans="1:13" ht="12.75">
      <c r="A13" s="3" t="s">
        <v>22</v>
      </c>
      <c r="B13" s="3"/>
      <c r="C13" s="3"/>
      <c r="D13" s="3"/>
      <c r="E13" s="3"/>
      <c r="F13" s="3">
        <v>-87.5</v>
      </c>
      <c r="G13" s="3"/>
      <c r="H13" s="3"/>
      <c r="I13" s="3"/>
      <c r="J13" s="3"/>
      <c r="K13" s="3"/>
      <c r="L13" s="3"/>
      <c r="M13" s="3"/>
    </row>
    <row r="14" spans="2:13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3"/>
      <c r="C15" s="3"/>
      <c r="D15" s="3"/>
      <c r="E15" s="3"/>
      <c r="F15" s="3">
        <f>SUM(F11:F14)</f>
        <v>300.9678</v>
      </c>
      <c r="G15" s="3"/>
      <c r="H15" s="3"/>
      <c r="I15" s="3"/>
      <c r="J15" s="3"/>
      <c r="K15" s="3"/>
      <c r="L15" s="3"/>
      <c r="M15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2020-08-18T12:49:49Z</dcterms:created>
  <dcterms:modified xsi:type="dcterms:W3CDTF">2020-10-10T15:46:23Z</dcterms:modified>
  <cp:category/>
  <cp:version/>
  <cp:contentType/>
  <cp:contentStatus/>
  <cp:revision>16</cp:revision>
</cp:coreProperties>
</file>